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10" tabRatio="585" activeTab="1"/>
  </bookViews>
  <sheets>
    <sheet name="TEMPLATE FILE HISTORY" sheetId="1" r:id="rId1"/>
    <sheet name="Appendix 16 &amp; 13 - Form 7 &amp; 4" sheetId="2" r:id="rId2"/>
    <sheet name="Route 1 App13+16" sheetId="3" r:id="rId3"/>
    <sheet name="POST LINKS REVIEW RTE-TFC TYPES" sheetId="4" r:id="rId4"/>
    <sheet name="BAU VIC SCENARIOs" sheetId="5" r:id="rId5"/>
    <sheet name="Billing Override Codes" sheetId="6" r:id="rId6"/>
    <sheet name="Appendix 13 - Guidance Notes" sheetId="7" r:id="rId7"/>
    <sheet name="Appendix 16A - Form 7A" sheetId="8" r:id="rId8"/>
    <sheet name="Appendix 16A -Guide Notes" sheetId="9" r:id="rId9"/>
    <sheet name="All Units Table" sheetId="10" r:id="rId10"/>
    <sheet name="TC Table" sheetId="11" r:id="rId11"/>
    <sheet name="DROP DOWN LISTS" sheetId="12" state="hidden" r:id="rId12"/>
  </sheets>
  <externalReferences>
    <externalReference r:id="rId15"/>
    <externalReference r:id="rId16"/>
    <externalReference r:id="rId17"/>
  </externalReferences>
  <definedNames>
    <definedName name="_xlnm._FilterDatabase" localSheetId="9" hidden="1">'All Units Table'!$A$1:$C$784</definedName>
    <definedName name="ANSTYPE">'[3]validation'!$A$6:$A$8</definedName>
    <definedName name="Area1" localSheetId="9">#REF!</definedName>
    <definedName name="Area1" localSheetId="4">#REF!</definedName>
    <definedName name="Area1" localSheetId="0">#REF!</definedName>
    <definedName name="Area1">#REF!</definedName>
    <definedName name="Area2" localSheetId="9">#REF!</definedName>
    <definedName name="Area2" localSheetId="4">#REF!</definedName>
    <definedName name="Area2" localSheetId="0">#REF!</definedName>
    <definedName name="Area2">#REF!</definedName>
    <definedName name="ARNESET">'[3]validation'!$A$17:$A$18</definedName>
    <definedName name="BILLINGCODES">'DROP DOWN LISTS'!$Q$1:$Q$28</definedName>
    <definedName name="CODES1141">'All Units Table'!$A$2:$A$784</definedName>
    <definedName name="DLE_UNITS">#REF!</definedName>
    <definedName name="DLE1141s">'All Units Table'!$A$119:$A$784</definedName>
    <definedName name="ECTYPES">'DROP DOWN LISTS'!$E$1:$E$4</definedName>
    <definedName name="LINKTYPES">'DROP DOWN LISTS'!$G$1:$G$10</definedName>
    <definedName name="Look_Up" localSheetId="9">'All Units Table'!$A$2:$C$84</definedName>
    <definedName name="Look_Up" localSheetId="4">#REF!</definedName>
    <definedName name="Look_Up">#REF!</definedName>
    <definedName name="newpocTS">'DROP DOWN LISTS'!$S$1:$S$3</definedName>
    <definedName name="NGS_UNITS">'[3]NGS Units'!$A$2:$A$74</definedName>
    <definedName name="NGS1141s">'All Units Table'!$A$10:$A$82</definedName>
    <definedName name="NO">'[3]validation'!$A$21</definedName>
    <definedName name="NONE">'All Units Table'!$A$2:$A$784</definedName>
    <definedName name="ORDERTYPE">'DROP DOWN LISTS'!$I$1:$I$3</definedName>
    <definedName name="_xlnm.Print_Area" localSheetId="1">'Appendix 16 &amp; 13 - Form 7 &amp; 4'!$A$1:$GY$49</definedName>
    <definedName name="_xlnm.Print_Titles" localSheetId="1">'Appendix 16 &amp; 13 - Form 7 &amp; 4'!$B:$F,'Appendix 16 &amp; 13 - Form 7 &amp; 4'!$1:$19</definedName>
    <definedName name="PROTECTION">'[3]validation'!$A$12:$A$13</definedName>
    <definedName name="ROUTETYPELIST">'DROP DOWN LISTS'!$A$1:$A$31</definedName>
    <definedName name="SADCPS">'[3]DROP DOWN LIST'!$G$1:$G$3</definedName>
    <definedName name="SCENARIOS">'DROP DOWN LISTS'!$O$1:$O$11</definedName>
    <definedName name="SIGTYPES">'DROP DOWN LISTS'!$K$1:$K$6</definedName>
    <definedName name="STFDLEs">'DROP DOWN LISTS'!$C$1:$C$2</definedName>
    <definedName name="STFSLTs">'DROP DOWN LISTS'!#REF!</definedName>
    <definedName name="TEMPNAME" localSheetId="4">'[2]All Units Table'!#REF!</definedName>
    <definedName name="TEMPNAME">'All Units Table'!#REF!</definedName>
    <definedName name="VDorM">'[3]DROP DOWN LIST'!$A$1:$A$3</definedName>
    <definedName name="VorV">'[3]DROP DOWN LIST'!$C$1:$C$2</definedName>
    <definedName name="YorN">'DROP DOWN LISTS'!$M$1:$M$2</definedName>
  </definedNames>
  <calcPr fullCalcOnLoad="1"/>
</workbook>
</file>

<file path=xl/comments2.xml><?xml version="1.0" encoding="utf-8"?>
<comments xmlns="http://schemas.openxmlformats.org/spreadsheetml/2006/main">
  <authors>
    <author>A satisfied Microsoft Office user</author>
    <author>BT</author>
    <author>Kevin Young - Interconnect Policy</author>
    <author>BTPA</author>
    <author>Kevin Young</author>
  </authors>
  <commentList>
    <comment ref="B16" authorId="0">
      <text>
        <r>
          <rPr>
            <sz val="10"/>
            <rFont val="Tahoma"/>
            <family val="2"/>
          </rPr>
          <t xml:space="preserve">BTPA:
</t>
        </r>
        <r>
          <rPr>
            <b/>
            <sz val="10"/>
            <rFont val="Tahoma"/>
            <family val="2"/>
          </rPr>
          <t>2. Profile</t>
        </r>
        <r>
          <rPr>
            <sz val="10"/>
            <rFont val="Tahoma"/>
            <family val="2"/>
          </rPr>
          <t xml:space="preserve">
The header should be completed showing month abbreviations with the month shown in the main header. 
For each required route between an Operator Switch Connection and a BT Switch Connection, the Switch Connections names should be inserted. 
If the Operator Switch Connection is new a Switch Questionnaire (see Appendix 10, Form 1) should be sent with the Order Profile unless one has already been provided.
The number of existing systems on the route should be entered. A dedicated row must be used for each High Usage Route.
A new row should be used for each profile type (entering the type P or R in the column as indicated).
In the month boxes the quantities of 2 Mbit systems that the Operator intends to ORDER in that month should be inserted.
Note : the first 4 months shown are contractual, the next 8 months are indicative only.</t>
        </r>
      </text>
    </comment>
    <comment ref="L20" authorId="0">
      <text>
        <r>
          <rPr>
            <sz val="10"/>
            <rFont val="Tahoma"/>
            <family val="2"/>
          </rPr>
          <t xml:space="preserve">BTPA:
</t>
        </r>
        <r>
          <rPr>
            <b/>
            <sz val="10"/>
            <rFont val="Tahoma"/>
            <family val="2"/>
          </rPr>
          <t>5. Link Type</t>
        </r>
        <r>
          <rPr>
            <sz val="10"/>
            <rFont val="Tahoma"/>
            <family val="2"/>
          </rPr>
          <t xml:space="preserve">
ISI-3rdP means 3rd Party ISI, AggCSI means Aggregate CSI, HPCSI means High Performance CSI. 
</t>
        </r>
        <r>
          <rPr>
            <b/>
            <sz val="10"/>
            <color indexed="10"/>
            <rFont val="Tahoma"/>
            <family val="2"/>
          </rPr>
          <t>Where the Interconnect 2Mb/s circuits are to be provided over a PPC Facility Mux then the Link Type must be the appropriate option from those available that are suffixed with "-PPC", i.e. "ISI-PPC", "ISI-3rdP-PPC" or 
"AggCSI-PPC".</t>
        </r>
        <r>
          <rPr>
            <sz val="10"/>
            <rFont val="Tahoma"/>
            <family val="2"/>
          </rPr>
          <t xml:space="preserve">
A new row should be used for each link type to be used for any given Route and Profile Type combination.</t>
        </r>
      </text>
    </comment>
    <comment ref="E16" authorId="1">
      <text>
        <r>
          <rPr>
            <b/>
            <sz val="10"/>
            <rFont val="Tahoma"/>
            <family val="2"/>
          </rPr>
          <t>BT:</t>
        </r>
        <r>
          <rPr>
            <sz val="10"/>
            <rFont val="Tahoma"/>
            <family val="2"/>
          </rPr>
          <t xml:space="preserve">
</t>
        </r>
        <r>
          <rPr>
            <b/>
            <sz val="10"/>
            <rFont val="Tahoma"/>
            <family val="2"/>
          </rPr>
          <t xml:space="preserve">6. Unmetered Route Types
</t>
        </r>
        <r>
          <rPr>
            <sz val="10"/>
            <rFont val="Tahoma"/>
            <family val="2"/>
          </rPr>
          <t>The Route Types "Unmetered Egress" and "Unmetered Dial IP" must be used for capacity being provided for traffic that is unmetered to the caller. 
"Unmetered Egress" being used for such traffic that is generated as Indirect Access calls.
"Unmetered Dial IP" being used for such traffic generated using the IP internet number ranges or NTS number ranges.
Entries for "Unmetered Egress" must be separate from entries for "Egress" where the capacity is between the same BT and Operator Switch Connections and therefore the routes must be provided as separate routes.
Entries for "Unmetered Dial IP" must be separate from entries for "Dial IP" where the capacity is between the same BT and Operator Switch Connections and therefore the routes must be provided as separate routes.
Where the capacity is provided for FRIACO traffic from BT-Operator the Route Type must be "FRIACO".
Where the capacity is provided for FRIACO traffic from Operator-BT the Route Type must be "FRIACO-Egr".</t>
        </r>
      </text>
    </comment>
    <comment ref="E20" authorId="1">
      <text>
        <r>
          <rPr>
            <b/>
            <sz val="10"/>
            <rFont val="Tahoma"/>
            <family val="2"/>
          </rPr>
          <t>BT:</t>
        </r>
        <r>
          <rPr>
            <sz val="10"/>
            <rFont val="Tahoma"/>
            <family val="2"/>
          </rPr>
          <t xml:space="preserve">
</t>
        </r>
        <r>
          <rPr>
            <b/>
            <sz val="10"/>
            <rFont val="Tahoma"/>
            <family val="2"/>
          </rPr>
          <t>7. Unmetered definition</t>
        </r>
        <r>
          <rPr>
            <sz val="10"/>
            <rFont val="Tahoma"/>
            <family val="2"/>
          </rPr>
          <t xml:space="preserve">
The definition of Unmetered is "Calls where there is no time related charge levied by any party, directly or indirectly, on a per call basis".</t>
        </r>
      </text>
    </comment>
    <comment ref="BB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BC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BC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G1" authorId="0">
      <text>
        <r>
          <rPr>
            <sz val="10"/>
            <rFont val="Tahoma"/>
            <family val="2"/>
          </rPr>
          <t>BTPA:
This form records the proposed ordering profile between the Operator and BT for existing and proposed interconnections.</t>
        </r>
      </text>
    </comment>
    <comment ref="G3" authorId="0">
      <text>
        <r>
          <rPr>
            <sz val="10"/>
            <rFont val="Tahoma"/>
            <family val="2"/>
          </rPr>
          <t xml:space="preserve">BTPA:
</t>
        </r>
        <r>
          <rPr>
            <b/>
            <sz val="10"/>
            <rFont val="Tahoma"/>
            <family val="2"/>
          </rPr>
          <t>4.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G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G5" authorId="0">
      <text>
        <r>
          <rPr>
            <sz val="10"/>
            <rFont val="Tahoma"/>
            <family val="2"/>
          </rPr>
          <t xml:space="preserve">BTPA:
</t>
        </r>
        <r>
          <rPr>
            <b/>
            <sz val="10"/>
            <rFont val="Tahoma"/>
            <family val="2"/>
          </rPr>
          <t>1. Header Information</t>
        </r>
        <r>
          <rPr>
            <sz val="10"/>
            <rFont val="Tahoma"/>
            <family val="2"/>
          </rPr>
          <t xml:space="preserve">
The form should be completed in the fields provided, with the Operators name, the Operator System (only applicable where seperate discrete systems are used e.g. Cable TV franchises) and the date that the profile commences. </t>
        </r>
      </text>
    </comment>
    <comment ref="BE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B20" authorId="1">
      <text>
        <r>
          <rPr>
            <b/>
            <sz val="10"/>
            <rFont val="Tahoma"/>
            <family val="2"/>
          </rPr>
          <t>BT:</t>
        </r>
        <r>
          <rPr>
            <sz val="10"/>
            <rFont val="Tahoma"/>
            <family val="2"/>
          </rPr>
          <t xml:space="preserve">
</t>
        </r>
        <r>
          <rPr>
            <b/>
            <u val="single"/>
            <sz val="12"/>
            <rFont val="Tahoma"/>
            <family val="2"/>
          </rPr>
          <t>Key</t>
        </r>
        <r>
          <rPr>
            <sz val="10"/>
            <rFont val="Tahoma"/>
            <family val="2"/>
          </rPr>
          <t xml:space="preserve">
</t>
        </r>
        <r>
          <rPr>
            <b/>
            <sz val="12"/>
            <rFont val="Tahoma"/>
            <family val="2"/>
          </rPr>
          <t xml:space="preserve">* </t>
        </r>
        <r>
          <rPr>
            <b/>
            <sz val="10"/>
            <rFont val="Tahoma"/>
            <family val="2"/>
          </rPr>
          <t xml:space="preserve"> </t>
        </r>
        <r>
          <rPr>
            <sz val="12"/>
            <rFont val="Tahoma"/>
            <family val="2"/>
          </rPr>
          <t>Insert month abbreviations</t>
        </r>
        <r>
          <rPr>
            <sz val="10"/>
            <rFont val="Tahoma"/>
            <family val="2"/>
          </rPr>
          <t xml:space="preserve">
</t>
        </r>
        <r>
          <rPr>
            <b/>
            <sz val="12"/>
            <rFont val="Tahoma"/>
            <family val="2"/>
          </rPr>
          <t xml:space="preserve">?   </t>
        </r>
        <r>
          <rPr>
            <sz val="12"/>
            <rFont val="Tahoma"/>
            <family val="2"/>
          </rPr>
          <t>If this is a new switch, please complete an On-Line Switch Questionnaire (Appendix 10 of the Interconect Provisioing Manual), if not already provided</t>
        </r>
        <r>
          <rPr>
            <sz val="10"/>
            <rFont val="Tahoma"/>
            <family val="2"/>
          </rPr>
          <t xml:space="preserve">
</t>
        </r>
        <r>
          <rPr>
            <b/>
            <sz val="12"/>
            <rFont val="Tahoma"/>
            <family val="2"/>
          </rPr>
          <t xml:space="preserve">£   </t>
        </r>
        <r>
          <rPr>
            <sz val="12"/>
            <rFont val="Tahoma"/>
            <family val="2"/>
          </rPr>
          <t>Insert the identification of the Point Of Connection or CSI where appropriate</t>
        </r>
        <r>
          <rPr>
            <sz val="10"/>
            <rFont val="Tahoma"/>
            <family val="2"/>
          </rPr>
          <t xml:space="preserve">
</t>
        </r>
        <r>
          <rPr>
            <b/>
            <sz val="12"/>
            <rFont val="Wingdings"/>
            <family val="0"/>
          </rPr>
          <t>d</t>
        </r>
        <r>
          <rPr>
            <sz val="10"/>
            <rFont val="Tahoma"/>
            <family val="2"/>
          </rPr>
          <t xml:space="preserve">   </t>
        </r>
        <r>
          <rPr>
            <sz val="12"/>
            <rFont val="Tahoma"/>
            <family val="2"/>
          </rPr>
          <t>Insert the Route Type (either - BTAny-Any, NTS, Ingress, Egress,  Unmetered Egress, Bothway, Dial IP, Unmetered Dial IP, FRIACO or FRIACO-Egr.) Add VSL to 
     Route Type where the BT switch is a Virtual Switch Location.</t>
        </r>
        <r>
          <rPr>
            <sz val="10"/>
            <rFont val="Tahoma"/>
            <family val="2"/>
          </rPr>
          <t xml:space="preserve">
</t>
        </r>
        <r>
          <rPr>
            <b/>
            <sz val="12"/>
            <rFont val="Tahoma"/>
            <family val="2"/>
          </rPr>
          <t xml:space="preserve"># </t>
        </r>
        <r>
          <rPr>
            <sz val="12"/>
            <rFont val="Tahoma"/>
            <family val="2"/>
          </rPr>
          <t xml:space="preserve">  Insert number of existing systems
</t>
        </r>
        <r>
          <rPr>
            <b/>
            <sz val="12"/>
            <rFont val="Tahoma"/>
            <family val="2"/>
          </rPr>
          <t xml:space="preserve">! </t>
        </r>
        <r>
          <rPr>
            <sz val="12"/>
            <rFont val="Tahoma"/>
            <family val="2"/>
          </rPr>
          <t xml:space="preserve">   Insert number of systems In Course of Provision</t>
        </r>
        <r>
          <rPr>
            <sz val="10"/>
            <rFont val="Tahoma"/>
            <family val="2"/>
          </rPr>
          <t xml:space="preserve">
</t>
        </r>
        <r>
          <rPr>
            <b/>
            <sz val="12"/>
            <rFont val="Wingdings"/>
            <family val="0"/>
          </rPr>
          <t>x</t>
        </r>
        <r>
          <rPr>
            <b/>
            <sz val="12"/>
            <rFont val="Tahoma"/>
            <family val="2"/>
          </rPr>
          <t xml:space="preserve"> </t>
        </r>
        <r>
          <rPr>
            <sz val="12"/>
            <rFont val="Tahoma"/>
            <family val="2"/>
          </rPr>
          <t>Insert the number of 2Mb/s systems that were shown on the previous 4 month ACO period that have not been ordered</t>
        </r>
        <r>
          <rPr>
            <sz val="10"/>
            <rFont val="Tahoma"/>
            <family val="2"/>
          </rPr>
          <t xml:space="preserve">
</t>
        </r>
        <r>
          <rPr>
            <b/>
            <sz val="12"/>
            <rFont val="Wingdings"/>
            <family val="0"/>
          </rPr>
          <t>v</t>
        </r>
        <r>
          <rPr>
            <sz val="10"/>
            <rFont val="Tahoma"/>
            <family val="2"/>
          </rPr>
          <t xml:space="preserve">    </t>
        </r>
        <r>
          <rPr>
            <sz val="12"/>
            <rFont val="Tahoma"/>
            <family val="2"/>
          </rPr>
          <t>Identify profile type ( P - Provision / R - Re-arrangement / C - Cessation) - delete inapplicable type</t>
        </r>
        <r>
          <rPr>
            <sz val="10"/>
            <rFont val="Tahoma"/>
            <family val="2"/>
          </rPr>
          <t xml:space="preserve">
</t>
        </r>
        <r>
          <rPr>
            <b/>
            <sz val="12"/>
            <rFont val="Tahoma"/>
            <family val="2"/>
          </rPr>
          <t xml:space="preserve">H </t>
        </r>
        <r>
          <rPr>
            <sz val="12"/>
            <rFont val="Tahoma"/>
            <family val="2"/>
          </rPr>
          <t xml:space="preserve">  Identify whether this dedicated traffic route is a H - High Usage route. H routes must have a dedicated row.</t>
        </r>
        <r>
          <rPr>
            <sz val="10"/>
            <rFont val="Tahoma"/>
            <family val="2"/>
          </rPr>
          <t xml:space="preserve">
</t>
        </r>
        <r>
          <rPr>
            <b/>
            <sz val="12"/>
            <rFont val="Tahoma"/>
            <family val="2"/>
          </rPr>
          <t>@</t>
        </r>
        <r>
          <rPr>
            <sz val="12"/>
            <rFont val="Tahoma"/>
            <family val="2"/>
          </rPr>
          <t xml:space="preserve">   Insert the Access Link/Product Type (For available options please see the drop down list).</t>
        </r>
        <r>
          <rPr>
            <sz val="10"/>
            <rFont val="Tahoma"/>
            <family val="2"/>
          </rPr>
          <t xml:space="preserve">
</t>
        </r>
        <r>
          <rPr>
            <b/>
            <sz val="12"/>
            <rFont val="Tahoma"/>
            <family val="2"/>
          </rPr>
          <t>$</t>
        </r>
        <r>
          <rPr>
            <sz val="12"/>
            <rFont val="Tahoma"/>
            <family val="2"/>
          </rPr>
          <t xml:space="preserve">    For Standard CSI only - Identify Physical Path A or B for CSI Separation orders. A dedicated row must be used for each path.</t>
        </r>
        <r>
          <rPr>
            <sz val="10"/>
            <rFont val="Tahoma"/>
            <family val="2"/>
          </rPr>
          <t xml:space="preserve">
</t>
        </r>
        <r>
          <rPr>
            <b/>
            <sz val="12"/>
            <rFont val="Wingdings"/>
            <family val="0"/>
          </rPr>
          <t>f</t>
        </r>
        <r>
          <rPr>
            <sz val="10"/>
            <rFont val="Tahoma"/>
            <family val="2"/>
          </rPr>
          <t xml:space="preserve">     </t>
        </r>
        <r>
          <rPr>
            <sz val="12"/>
            <rFont val="Tahoma"/>
            <family val="2"/>
          </rPr>
          <t>For Traffic routes to BT Switch Connections using STP working enter the STP Route "n" designation applicable from the relevant Appendix 26 form</t>
        </r>
        <r>
          <rPr>
            <sz val="10"/>
            <rFont val="Tahoma"/>
            <family val="2"/>
          </rPr>
          <t xml:space="preserve"> 
</t>
        </r>
        <r>
          <rPr>
            <b/>
            <sz val="12"/>
            <rFont val="Tahoma"/>
            <family val="2"/>
          </rPr>
          <t>s</t>
        </r>
        <r>
          <rPr>
            <sz val="12"/>
            <rFont val="Tahoma"/>
            <family val="2"/>
          </rPr>
          <t xml:space="preserve">    Insert: of the number of links to be ordered during the ACO period, the number which are to carry signalling.
</t>
        </r>
        <r>
          <rPr>
            <b/>
            <sz val="12"/>
            <rFont val="Tahoma"/>
            <family val="2"/>
          </rPr>
          <t>st</t>
        </r>
        <r>
          <rPr>
            <sz val="12"/>
            <rFont val="Tahoma"/>
            <family val="2"/>
          </rPr>
          <t xml:space="preserve">  Identify the type of signalling to be employed on the capacity and that will apply to any new Signalling Links as shown by Sig. Qty  (IUP, E-ISUP, UK ISUP (Discrete), UK ISUP (Shared), 
     TUP, DPNSS)
</t>
        </r>
        <r>
          <rPr>
            <b/>
            <sz val="12"/>
            <rFont val="Tahoma"/>
            <family val="2"/>
          </rPr>
          <t xml:space="preserve">+ </t>
        </r>
        <r>
          <rPr>
            <sz val="12"/>
            <rFont val="Tahoma"/>
            <family val="2"/>
          </rPr>
          <t xml:space="preserve">  Insert quantity to be ordered in the months shown. Values entered for Cessations should be shown as -ve (this includes routes being reduced as part of 
     rearrangements).</t>
        </r>
        <r>
          <rPr>
            <sz val="10"/>
            <rFont val="Tahoma"/>
            <family val="2"/>
          </rPr>
          <t xml:space="preserve">
</t>
        </r>
        <r>
          <rPr>
            <b/>
            <sz val="12"/>
            <rFont val="Wingdings"/>
            <family val="0"/>
          </rPr>
          <t>_</t>
        </r>
        <r>
          <rPr>
            <b/>
            <sz val="10"/>
            <rFont val="Tahoma"/>
            <family val="2"/>
          </rPr>
          <t xml:space="preserve"> </t>
        </r>
        <r>
          <rPr>
            <sz val="10"/>
            <rFont val="Tahoma"/>
            <family val="2"/>
          </rPr>
          <t xml:space="preserve"> </t>
        </r>
        <r>
          <rPr>
            <sz val="12"/>
            <rFont val="Tahoma"/>
            <family val="2"/>
          </rPr>
          <t xml:space="preserve">Where entry is for a Route Type with VSL annotation, insert the BT 1141 Code of the originally proposed BT Switch Connection.
</t>
        </r>
        <r>
          <rPr>
            <b/>
            <sz val="12"/>
            <rFont val="Wingdings"/>
            <family val="0"/>
          </rPr>
          <t>1</t>
        </r>
        <r>
          <rPr>
            <sz val="12"/>
            <rFont val="Tahoma"/>
            <family val="2"/>
          </rPr>
          <t xml:space="preserve"> Enter IEC for IEC or OLONWK where an extension cct is  required (BT owned capacity only) in the Operator's Network or leave blank where no extension circuits are required</t>
        </r>
      </text>
    </comment>
    <comment ref="BH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BD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BQ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BX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CE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CL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CS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CZ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DG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DN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EI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EP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EW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AE1" authorId="2">
      <text>
        <r>
          <rPr>
            <b/>
            <sz val="10"/>
            <rFont val="Tahoma"/>
            <family val="2"/>
          </rPr>
          <t>Note 8:</t>
        </r>
        <r>
          <rPr>
            <sz val="10"/>
            <rFont val="Tahoma"/>
            <family val="2"/>
          </rPr>
          <t xml:space="preserve">
BT will insert a unique Capacity profile Reference No. in the format:-
</t>
        </r>
        <r>
          <rPr>
            <b/>
            <sz val="10"/>
            <rFont val="Tahoma"/>
            <family val="2"/>
          </rPr>
          <t>Operator Name/Year/CP No. (e.g. Opname/00/01)</t>
        </r>
        <r>
          <rPr>
            <sz val="10"/>
            <rFont val="Tahoma"/>
            <family val="2"/>
          </rPr>
          <t xml:space="preserve">
This Capacity Profile Reference No. should be used in the relevant field of all Capacity Orders (appendix 22) submitted with respect to this Capacity Profile.</t>
        </r>
      </text>
    </comment>
    <comment ref="BK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BR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BY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CF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CM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CT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DA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DH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DO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EJ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EQ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EX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BD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BO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BV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CC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CJ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CQ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CX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DE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DL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DS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EN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EU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FB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BN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BW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CI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BZ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BX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J20" authorId="2">
      <text>
        <r>
          <rPr>
            <b/>
            <sz val="10"/>
            <rFont val="Tahoma"/>
            <family val="2"/>
          </rPr>
          <t>BT:
9. Capacity Re-arrangements</t>
        </r>
        <r>
          <rPr>
            <sz val="10"/>
            <rFont val="Tahoma"/>
            <family val="2"/>
          </rPr>
          <t xml:space="preserve">
Where an Operator is the requesting party and BT are the providing party; A Capacity Re-arrangement order can be applied when either a). the new BT Switch Connnection to terminate the 2Mb/s circuit is in the same BT building as the old BT Switch Connection currently terminating the 2Mb/s circuit or b). the BT Switch Connection remains the same, and for both a). and b). the Point Of Connection remains the same. Additionally, the POC may be changed where such POC (transmission system) is already in service and the POC is located within 100m of the BT building housing the BT Switch Connection. Any other situation requires separate Cease and Provide Capacity Orders.
Where the above applies and a Capacity Re-arrangement is required then the Capacity Profile should contain two entries, one line for the route loosing the capacity and one line for the route gaining the capacity. Both entries must have an "R" in the "P/R/C" column. The route loosing the capacity must indicate the number of 2Mb/s systems in the relevant month column(s) with a -ve value and the route gaining the capacity must indicate the same number of 2Mb/s systems in the relevant month column(s) with a +ve value. These two entries should follow each other in the Capacity Profile with the loosing route entry appearing first.</t>
        </r>
      </text>
    </comment>
    <comment ref="B1" authorId="2">
      <text>
        <r>
          <rPr>
            <b/>
            <sz val="9"/>
            <color indexed="10"/>
            <rFont val="Tahoma"/>
            <family val="2"/>
          </rPr>
          <t>BT:
THIS WORKSHEET CONTAINS A COMBINED APPENDIX 16 (CAPACITY PROFILE) AND APPENDIX 13 (TRAFFIC FORECAST). THE TRAFFIC FORECAST SECTION IS CONTAINED IN COLUMNS "AE" ONWARDS AND CAN BE VIEWED BY SCROLLING TO THE RIGHT OF THE CAPACITY PROFILE SECTION. IT SHOULD BE NOTED THAT HEADER INFORMATION WITHIN THE TRAFFIC FORECAST SECTION IS DERIVED FROM THE CAPACITY PROFILE SECTION AND WILL APPEAR ONCE THE CAPACITY PROFILE SECTION IS COMPLETED.</t>
        </r>
        <r>
          <rPr>
            <sz val="9"/>
            <color indexed="10"/>
            <rFont val="Tahoma"/>
            <family val="2"/>
          </rPr>
          <t xml:space="preserve">
</t>
        </r>
        <r>
          <rPr>
            <b/>
            <sz val="9"/>
            <color indexed="10"/>
            <rFont val="Tahoma"/>
            <family val="2"/>
          </rPr>
          <t>IT MAY BE USEFUL TO SELECT CELL F21 THEN CHOOSE THE "WINDOW" MENU AND OPTION "FREEZE PANES". THIS WILL MAINTAIN COLUMNS A-E AND ROWS 1-20 ON THE SCREEN WHEN SCROLLING TO THE RIGHT OR DOWN.  HOWEVER, THIS HAS AN ADVERSE EFFECT ON THE DROP DOWN LISTS AVAILABLE WITHIN COLUMNS C &amp; E.</t>
        </r>
      </text>
    </comment>
    <comment ref="GH16"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and  month (</t>
        </r>
        <r>
          <rPr>
            <b/>
            <sz val="10"/>
            <rFont val="Tahoma"/>
            <family val="2"/>
          </rPr>
          <t xml:space="preserve">N.B. </t>
        </r>
        <r>
          <rPr>
            <sz val="10"/>
            <rFont val="Tahoma"/>
            <family val="2"/>
          </rPr>
          <t xml:space="preserve">This will be </t>
        </r>
        <r>
          <rPr>
            <sz val="10"/>
            <rFont val="Tahoma"/>
            <family val="2"/>
          </rPr>
          <t>automatically copied from the appendix 16 section of the worksheet) for the Year 1 Periods applicable to the forecast into the traffic forecast header in the spaces provided.
For each Year 1 Period provide day and evening busy hour erlang figures for each applicable traffic type. A bulk figure for the calendar "Year End" should be provided for the second forecast year. 
After the route has been in service for two years  a bulk figure for the calendar "Year End" for the third forecast year should be provided.</t>
        </r>
      </text>
    </comment>
    <comment ref="GT16"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BK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BR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BY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CF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CM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CT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DA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DH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DO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EJ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EQ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EX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BB17" authorId="3">
      <text>
        <r>
          <rPr>
            <b/>
            <sz val="12"/>
            <color indexed="10"/>
            <rFont val="Tahoma"/>
            <family val="2"/>
          </rPr>
          <t>BTPA:</t>
        </r>
        <r>
          <rPr>
            <sz val="12"/>
            <color indexed="10"/>
            <rFont val="Tahoma"/>
            <family val="2"/>
          </rPr>
          <t xml:space="preserve">
Delete Indirect Access or Carrier Pre-Select as appropriate</t>
        </r>
      </text>
    </comment>
    <comment ref="BI17" authorId="3">
      <text>
        <r>
          <rPr>
            <b/>
            <sz val="12"/>
            <color indexed="10"/>
            <rFont val="Tahoma"/>
            <family val="2"/>
          </rPr>
          <t>BTPA:</t>
        </r>
        <r>
          <rPr>
            <sz val="12"/>
            <color indexed="10"/>
            <rFont val="Tahoma"/>
            <family val="2"/>
          </rPr>
          <t xml:space="preserve">
Delete Indirect Access or Carrier Pre-Select as appropriate
</t>
        </r>
      </text>
    </comment>
    <comment ref="BP17" authorId="3">
      <text>
        <r>
          <rPr>
            <b/>
            <sz val="12"/>
            <color indexed="10"/>
            <rFont val="Tahoma"/>
            <family val="2"/>
          </rPr>
          <t>BTPA:</t>
        </r>
        <r>
          <rPr>
            <sz val="12"/>
            <color indexed="10"/>
            <rFont val="Tahoma"/>
            <family val="2"/>
          </rPr>
          <t xml:space="preserve">
Delete Indirect Access or Carrier Pre-Select as appropriate</t>
        </r>
      </text>
    </comment>
    <comment ref="FD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FE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FI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FE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DU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DV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DZ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DV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FY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FZ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GD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FZ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CR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DD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CU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CS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DM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DY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DP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DN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F16" authorId="2">
      <text>
        <r>
          <rPr>
            <b/>
            <sz val="10"/>
            <rFont val="Tahoma"/>
            <family val="2"/>
          </rPr>
          <t>BT:</t>
        </r>
        <r>
          <rPr>
            <sz val="10"/>
            <rFont val="Tahoma"/>
            <family val="2"/>
          </rPr>
          <t xml:space="preserve">
The Route Type Segment Identifier is a numeric value from 1 to n as required.
The Route Type Segment Identifier field should be used where more than one route of the same "Route Type" between the same Operator switch and BT switch are required. E.G. There is a requirement for two separate "FRIACO" routes between Operator Sw. 1 and BT DLE 1. In this case the Route Type Segment Identifier should be used, with the value of 1 entered against the first FRIACO route between these two switches and a value of 2 entered against the second FRIACO route between the two switches. </t>
        </r>
      </text>
    </comment>
    <comment ref="P16" authorId="3">
      <text>
        <r>
          <rPr>
            <b/>
            <sz val="10"/>
            <rFont val="Tahoma"/>
            <family val="2"/>
          </rPr>
          <t>BTPA:</t>
        </r>
        <r>
          <rPr>
            <sz val="10"/>
            <rFont val="Tahoma"/>
            <family val="2"/>
          </rPr>
          <t xml:space="preserve">
Signalling Type to be used on route/capacity. In order to ensure capacity is provided with correct signalling, this must be completed for all routes regardless of whether additional signalling links are required (as shown by Sig. Qty):-
- Insert </t>
        </r>
        <r>
          <rPr>
            <b/>
            <sz val="10"/>
            <rFont val="Tahoma"/>
            <family val="2"/>
          </rPr>
          <t>IUP</t>
        </r>
        <r>
          <rPr>
            <sz val="10"/>
            <rFont val="Tahoma"/>
            <family val="2"/>
          </rPr>
          <t xml:space="preserve"> Where the capacity uses IUP (Interconnect User Part).
- Insert </t>
        </r>
        <r>
          <rPr>
            <b/>
            <sz val="10"/>
            <rFont val="Tahoma"/>
            <family val="2"/>
          </rPr>
          <t>E-ISUP</t>
        </r>
        <r>
          <rPr>
            <sz val="10"/>
            <rFont val="Tahoma"/>
            <family val="2"/>
          </rPr>
          <t xml:space="preserve"> for Envelope ISDN User Part.
- Insert </t>
        </r>
        <r>
          <rPr>
            <b/>
            <sz val="10"/>
            <rFont val="Tahoma"/>
            <family val="2"/>
          </rPr>
          <t>UK ISUP (Discrete)</t>
        </r>
        <r>
          <rPr>
            <sz val="10"/>
            <rFont val="Tahoma"/>
            <family val="2"/>
          </rPr>
          <t xml:space="preserve"> Where the capacity uses UK ISUP (UK ISDN User Part) and 
  where such capacity is served by signalling links solely provided to support the UK ISUP 
  traffic routes.
- Insert </t>
        </r>
        <r>
          <rPr>
            <b/>
            <sz val="10"/>
            <rFont val="Tahoma"/>
            <family val="2"/>
          </rPr>
          <t>UK ISUP (Shared)</t>
        </r>
        <r>
          <rPr>
            <sz val="10"/>
            <rFont val="Tahoma"/>
            <family val="2"/>
          </rPr>
          <t xml:space="preserve"> Where the capacity uses UK ISUP (UK ISDN User Part) and 
  where such capacity is served by signalling links shared with IUP traffic routes.
- Insert </t>
        </r>
        <r>
          <rPr>
            <b/>
            <sz val="10"/>
            <rFont val="Tahoma"/>
            <family val="2"/>
          </rPr>
          <t>TUP</t>
        </r>
        <r>
          <rPr>
            <sz val="10"/>
            <rFont val="Tahoma"/>
            <family val="2"/>
          </rPr>
          <t xml:space="preserve"> for Telephony User Part
- Insert </t>
        </r>
        <r>
          <rPr>
            <b/>
            <sz val="10"/>
            <rFont val="Tahoma"/>
            <family val="2"/>
          </rPr>
          <t>DPNSS</t>
        </r>
        <r>
          <rPr>
            <sz val="10"/>
            <rFont val="Tahoma"/>
            <family val="2"/>
          </rPr>
          <t xml:space="preserve"> for Digital Private Network as required for FeatureNet</t>
        </r>
      </text>
    </comment>
    <comment ref="D16" authorId="2">
      <text>
        <r>
          <rPr>
            <b/>
            <sz val="10"/>
            <rFont val="Tahoma"/>
            <family val="2"/>
          </rPr>
          <t xml:space="preserve">BT:
N.B. For routes using more than one POC, each POC must be shown on a seperate line.
</t>
        </r>
        <r>
          <rPr>
            <sz val="10"/>
            <rFont val="Tahoma"/>
            <family val="2"/>
          </rPr>
          <t xml:space="preserve">
</t>
        </r>
        <r>
          <rPr>
            <b/>
            <u val="single"/>
            <sz val="10"/>
            <rFont val="Tahoma"/>
            <family val="2"/>
          </rPr>
          <t>For In-Span Interconnect (ISI)</t>
        </r>
        <r>
          <rPr>
            <b/>
            <sz val="10"/>
            <rFont val="Tahoma"/>
            <family val="2"/>
          </rPr>
          <t>:-</t>
        </r>
        <r>
          <rPr>
            <sz val="10"/>
            <rFont val="Tahoma"/>
            <family val="2"/>
          </rPr>
          <t xml:space="preserve">
POC identifiers must be the unique BT ADM SNEID identifier or BT building name.
</t>
        </r>
        <r>
          <rPr>
            <sz val="10"/>
            <color indexed="10"/>
            <rFont val="Tahoma"/>
            <family val="2"/>
          </rPr>
          <t xml:space="preserve">Where the In-Span Interconnect 2Mb/s circuits are to be provided over a PPC Facility Mux then the POC must be the BT SNEID </t>
        </r>
        <r>
          <rPr>
            <b/>
            <u val="single"/>
            <sz val="10"/>
            <color indexed="10"/>
            <rFont val="Tahoma"/>
            <family val="2"/>
          </rPr>
          <t>and</t>
        </r>
        <r>
          <rPr>
            <sz val="10"/>
            <color indexed="10"/>
            <rFont val="Tahoma"/>
            <family val="2"/>
          </rPr>
          <t xml:space="preserve"> J Slot of the PPC ISH System in the format </t>
        </r>
        <r>
          <rPr>
            <b/>
            <sz val="10"/>
            <color indexed="10"/>
            <rFont val="Tahoma"/>
            <family val="2"/>
          </rPr>
          <t>BT SNEID/J.</t>
        </r>
        <r>
          <rPr>
            <sz val="10"/>
            <rFont val="Tahoma"/>
            <family val="2"/>
          </rPr>
          <t xml:space="preserve">
</t>
        </r>
        <r>
          <rPr>
            <b/>
            <u val="single"/>
            <sz val="10"/>
            <rFont val="Tahoma"/>
            <family val="2"/>
          </rPr>
          <t>For Customer Sited Interconnect (CSI)</t>
        </r>
        <r>
          <rPr>
            <b/>
            <sz val="10"/>
            <rFont val="Tahoma"/>
            <family val="2"/>
          </rPr>
          <t>:-</t>
        </r>
        <r>
          <rPr>
            <sz val="10"/>
            <rFont val="Tahoma"/>
            <family val="2"/>
          </rPr>
          <t xml:space="preserve">
Please enter "CSI" or "Remote CSI" as appropriate.
</t>
        </r>
        <r>
          <rPr>
            <sz val="10"/>
            <color indexed="10"/>
            <rFont val="Tahoma"/>
            <family val="2"/>
          </rPr>
          <t xml:space="preserve">Where the Customer Sited Interconnect 2Mb/s circuits are to be provided over a PPC Facility Mux then the POC must be the BT SNEID </t>
        </r>
        <r>
          <rPr>
            <b/>
            <u val="single"/>
            <sz val="10"/>
            <color indexed="10"/>
            <rFont val="Tahoma"/>
            <family val="2"/>
          </rPr>
          <t>and</t>
        </r>
        <r>
          <rPr>
            <sz val="10"/>
            <color indexed="10"/>
            <rFont val="Tahoma"/>
            <family val="2"/>
          </rPr>
          <t xml:space="preserve"> J Slot of the PPC CSH System in the format </t>
        </r>
        <r>
          <rPr>
            <b/>
            <sz val="10"/>
            <color indexed="10"/>
            <rFont val="Tahoma"/>
            <family val="2"/>
          </rPr>
          <t>BT SNEID/J.</t>
        </r>
        <r>
          <rPr>
            <sz val="10"/>
            <rFont val="Tahoma"/>
            <family val="2"/>
          </rPr>
          <t xml:space="preserve">
</t>
        </r>
      </text>
    </comment>
    <comment ref="FK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FL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FP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FL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FR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FS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FW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FS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EB18" authorId="1">
      <text>
        <r>
          <rPr>
            <b/>
            <sz val="10"/>
            <rFont val="Tahoma"/>
            <family val="2"/>
          </rPr>
          <t>BTPA:</t>
        </r>
        <r>
          <rPr>
            <sz val="10"/>
            <rFont val="Tahoma"/>
            <family val="2"/>
          </rPr>
          <t xml:space="preserve">
The Operator should indicate the start time of the expected Busy Hour (24 hour notation) for the Busy Hour period</t>
        </r>
      </text>
    </comment>
    <comment ref="EC18" authorId="0">
      <text>
        <r>
          <rPr>
            <sz val="10"/>
            <rFont val="Tahoma"/>
            <family val="2"/>
          </rPr>
          <t xml:space="preserve">BTPA:
</t>
        </r>
        <r>
          <rPr>
            <b/>
            <sz val="10"/>
            <rFont val="Tahoma"/>
            <family val="2"/>
          </rPr>
          <t>2. Traffic Information</t>
        </r>
        <r>
          <rPr>
            <sz val="10"/>
            <rFont val="Tahoma"/>
            <family val="2"/>
          </rPr>
          <t xml:space="preserve">
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Tahoma"/>
            <family val="2"/>
          </rPr>
          <t xml:space="preserve">N.B. </t>
        </r>
        <r>
          <rPr>
            <sz val="10"/>
            <rFont val="Tahoma"/>
            <family val="2"/>
          </rPr>
          <t xml:space="preserve">The month will be </t>
        </r>
        <r>
          <rPr>
            <sz val="10"/>
            <rFont val="Tahoma"/>
            <family val="2"/>
          </rPr>
          <t>automatically copied from the appendix 16 section of the worksheet) for the Year Periods applicable to the forecast in the spaces provided.
For each Year 1 Period provide day and evening busy hour erlang figures for each applicable traffic type. A bulk figure for the calendar "Year End" should be provided for the second forecast year for each traffic type. 
After the route has been in service for two years  a bulk figure for the calendar "Year End" for the third forecast year should also be provided.</t>
        </r>
      </text>
    </comment>
    <comment ref="EG18"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 Year "3" required after second anniversary of first Ready for Service Date,  </t>
        </r>
      </text>
    </comment>
    <comment ref="EC20" authorId="1">
      <text>
        <r>
          <rPr>
            <b/>
            <sz val="10"/>
            <rFont val="Tahoma"/>
            <family val="2"/>
          </rPr>
          <t>BT:</t>
        </r>
        <r>
          <rPr>
            <sz val="10"/>
            <rFont val="Tahoma"/>
            <family val="2"/>
          </rPr>
          <t xml:space="preserve">
</t>
        </r>
        <r>
          <rPr>
            <b/>
            <u val="single"/>
            <sz val="12"/>
            <rFont val="Tahoma"/>
            <family val="2"/>
          </rPr>
          <t>Notes :</t>
        </r>
        <r>
          <rPr>
            <sz val="12"/>
            <rFont val="Tahoma"/>
            <family val="2"/>
          </rPr>
          <t xml:space="preserve">
</t>
        </r>
        <r>
          <rPr>
            <b/>
            <sz val="12"/>
            <rFont val="Tahoma"/>
            <family val="2"/>
          </rPr>
          <t xml:space="preserve">B </t>
        </r>
        <r>
          <rPr>
            <sz val="12"/>
            <rFont val="Tahoma"/>
            <family val="2"/>
          </rPr>
          <t>= Busy Hour Erlangs,</t>
        </r>
      </text>
    </comment>
    <comment ref="EH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ET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EK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EI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FC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FO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FF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FD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FX3" authorId="0">
      <text>
        <r>
          <rPr>
            <sz val="10"/>
            <rFont val="Tahoma"/>
            <family val="2"/>
          </rPr>
          <t xml:space="preserve">BTPA:
</t>
        </r>
        <r>
          <rPr>
            <b/>
            <sz val="10"/>
            <rFont val="Tahoma"/>
            <family val="2"/>
          </rPr>
          <t>APPENDIX 13 - Explanatory Notes</t>
        </r>
        <r>
          <rPr>
            <sz val="10"/>
            <rFont val="Tahoma"/>
            <family val="2"/>
          </rPr>
          <t xml:space="preserve">
This form details the traffic forecasts for the various traffic types on a route between an Operator Switch Connection and a BT Switch Connection.</t>
        </r>
      </text>
    </comment>
    <comment ref="GJ3" authorId="0">
      <text>
        <r>
          <rPr>
            <sz val="10"/>
            <rFont val="Tahoma"/>
            <family val="2"/>
          </rPr>
          <t xml:space="preserve">BTPA:
</t>
        </r>
        <r>
          <rPr>
            <b/>
            <sz val="10"/>
            <rFont val="Tahoma"/>
            <family val="2"/>
          </rPr>
          <t>5.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GA6" authorId="0">
      <text>
        <r>
          <rPr>
            <sz val="10"/>
            <rFont val="Tahoma"/>
            <family val="2"/>
          </rPr>
          <t xml:space="preserve">BTPA:
</t>
        </r>
        <r>
          <rPr>
            <b/>
            <sz val="10"/>
            <rFont val="Tahoma"/>
            <family val="2"/>
          </rPr>
          <t>1. Header Information</t>
        </r>
        <r>
          <rPr>
            <sz val="10"/>
            <rFont val="Tahoma"/>
            <family val="2"/>
          </rPr>
          <t xml:space="preserve">
Complete using the fields provided.
Note : Operator System will only apply where more than one discrete network are being operated e.g. a Cable TV franchise.</t>
        </r>
      </text>
    </comment>
    <comment ref="FY11"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Networks will sign to indicate agreement. Once signed these forms have contractual significance.</t>
        </r>
      </text>
    </comment>
    <comment ref="EO17" authorId="2">
      <text>
        <r>
          <rPr>
            <b/>
            <sz val="10"/>
            <rFont val="Tahoma"/>
            <family val="2"/>
          </rPr>
          <t xml:space="preserve">BT:
</t>
        </r>
        <r>
          <rPr>
            <sz val="10"/>
            <rFont val="Tahoma"/>
            <family val="2"/>
          </rPr>
          <t>This NTS Egress is that which terminates on BT NTS services (i.e. BT NTS No. Ranges only), it does not include NTS Transit via BT to terminating OLOs. The NTS Transit Traffic is to be included in the NON-NTS Egress traffic forecast.</t>
        </r>
      </text>
    </comment>
    <comment ref="AE4" authorId="2">
      <text>
        <r>
          <rPr>
            <b/>
            <sz val="10"/>
            <rFont val="Tahoma"/>
            <family val="2"/>
          </rPr>
          <t>Note 8:</t>
        </r>
        <r>
          <rPr>
            <sz val="10"/>
            <rFont val="Tahoma"/>
            <family val="2"/>
          </rPr>
          <t xml:space="preserve">
The Operator may insert a unique Capacity profile Reference No. in the format they require. Where required, this should be in addition to the BT Ref. No. and not in place of it. The BT Ref No. should be used in the relevant field of all Capacity Orders (appendix 22) submitted with respect to this Capacity Profile and not the Operator Ref. No.</t>
        </r>
      </text>
    </comment>
    <comment ref="AG16" authorId="1">
      <text>
        <r>
          <rPr>
            <b/>
            <sz val="8"/>
            <rFont val="Tahoma"/>
            <family val="2"/>
          </rPr>
          <t>BT:</t>
        </r>
        <r>
          <rPr>
            <sz val="8"/>
            <rFont val="Tahoma"/>
            <family val="2"/>
          </rPr>
          <t xml:space="preserve">
This column is available for recording information specific to an Operator as required, such as the route designation used by the Operator within the Operator's record system.
</t>
        </r>
        <r>
          <rPr>
            <b/>
            <sz val="8"/>
            <color indexed="10"/>
            <rFont val="Tahoma"/>
            <family val="2"/>
          </rPr>
          <t>This data field is for Operator use only and will therefore be ignored by BT systems.</t>
        </r>
      </text>
    </comment>
    <comment ref="AI16" authorId="1">
      <text>
        <r>
          <rPr>
            <b/>
            <sz val="8"/>
            <rFont val="Tahoma"/>
            <family val="2"/>
          </rPr>
          <t>BT:</t>
        </r>
        <r>
          <rPr>
            <sz val="8"/>
            <rFont val="Tahoma"/>
            <family val="2"/>
          </rPr>
          <t xml:space="preserve">
This column is available for recording information specific to an Operator as required, such as the route designation used by the Operator within the Operator's record system.
</t>
        </r>
        <r>
          <rPr>
            <b/>
            <sz val="8"/>
            <color indexed="10"/>
            <rFont val="Tahoma"/>
            <family val="2"/>
          </rPr>
          <t>This data field is for Operator use only and will therefore be ignored by BT systems.</t>
        </r>
      </text>
    </comment>
    <comment ref="AF16" authorId="4">
      <text>
        <r>
          <rPr>
            <b/>
            <sz val="8"/>
            <rFont val="Tahoma"/>
            <family val="2"/>
          </rPr>
          <t>Kevin Young:</t>
        </r>
        <r>
          <rPr>
            <sz val="8"/>
            <rFont val="Tahoma"/>
            <family val="2"/>
          </rPr>
          <t xml:space="preserve">
For Virtual Interconnect Capacity (VIC) VIEC must be entered if the equivalent physical capacity would require IECs. The VIEC value is only applicable to VIC and therefore should only be used where the Route Type is set to iethrr "Tandem VIC" or "DLE VIC".</t>
        </r>
      </text>
    </comment>
    <comment ref="AJ16" authorId="4">
      <text>
        <r>
          <rPr>
            <b/>
            <sz val="8"/>
            <rFont val="Tahoma"/>
            <family val="2"/>
          </rPr>
          <t>BT:</t>
        </r>
        <r>
          <rPr>
            <sz val="8"/>
            <rFont val="Tahoma"/>
            <family val="2"/>
          </rPr>
          <t xml:space="preserve">
This section </t>
        </r>
        <r>
          <rPr>
            <b/>
            <sz val="8"/>
            <color indexed="10"/>
            <rFont val="Tahoma"/>
            <family val="2"/>
          </rPr>
          <t>MUST</t>
        </r>
        <r>
          <rPr>
            <sz val="8"/>
            <rFont val="Tahoma"/>
            <family val="2"/>
          </rPr>
          <t xml:space="preserve"> be completed where the Route Type of the required capacity is set to either "Tandem VIC" or "DLE VIC".
If the Route Type of the required capacity is set to any other value this section </t>
        </r>
        <r>
          <rPr>
            <b/>
            <sz val="8"/>
            <color indexed="10"/>
            <rFont val="Tahoma"/>
            <family val="2"/>
          </rPr>
          <t>MUST</t>
        </r>
        <r>
          <rPr>
            <sz val="8"/>
            <rFont val="Tahoma"/>
            <family val="2"/>
          </rPr>
          <t xml:space="preserve"> be left blank.</t>
        </r>
      </text>
    </comment>
    <comment ref="AJ18" authorId="4">
      <text>
        <r>
          <rPr>
            <b/>
            <sz val="8"/>
            <rFont val="Tahoma"/>
            <family val="2"/>
          </rPr>
          <t>BT:</t>
        </r>
        <r>
          <rPr>
            <sz val="8"/>
            <rFont val="Tahoma"/>
            <family val="2"/>
          </rPr>
          <t xml:space="preserve">
The CP switch 1141 code field will be automatically completed taken from the CP switch 1141 code value entered for the capacity required as the CP switch for the associated NGS route should be the same. However, if it is not then please over-write the automatically generated CP switch 1141 code with that required.</t>
        </r>
      </text>
    </comment>
    <comment ref="K20" authorId="4">
      <text>
        <r>
          <rPr>
            <b/>
            <sz val="8"/>
            <rFont val="Tahoma"/>
            <family val="2"/>
          </rPr>
          <t xml:space="preserve">BT:
</t>
        </r>
        <r>
          <rPr>
            <sz val="8"/>
            <rFont val="Tahoma"/>
            <family val="2"/>
          </rPr>
          <t>For Virtual Interconnect Capacity (VIC), if capacity is to be HU, and therefore this field is set to "H", then VIC capacity/route is only availabe for Egress traffic from the CP and not for Ingress traffic to the CP.</t>
        </r>
        <r>
          <rPr>
            <sz val="8"/>
            <rFont val="Tahoma"/>
            <family val="2"/>
          </rPr>
          <t xml:space="preserve">
</t>
        </r>
      </text>
    </comment>
    <comment ref="AN16" authorId="4">
      <text>
        <r>
          <rPr>
            <b/>
            <sz val="10"/>
            <rFont val="Tahoma"/>
            <family val="2"/>
          </rPr>
          <t>BT:
BILLING OVERRIDE CODES</t>
        </r>
        <r>
          <rPr>
            <sz val="10"/>
            <rFont val="Tahoma"/>
            <family val="2"/>
          </rPr>
          <t xml:space="preserve">
</t>
        </r>
        <r>
          <rPr>
            <b/>
            <sz val="10"/>
            <color indexed="10"/>
            <rFont val="Tahoma"/>
            <family val="2"/>
          </rPr>
          <t>The Billing Override Code field must not be completed by the CP, it must be completed by the BT TAM prior to agreement of the ACO with the CP.</t>
        </r>
        <r>
          <rPr>
            <sz val="10"/>
            <rFont val="Tahoma"/>
            <family val="2"/>
          </rPr>
          <t xml:space="preserve">
The valid list of Billing Override codes and the meaning of each code is shown in the Billing Override Code worksheet
</t>
        </r>
        <r>
          <rPr>
            <b/>
            <sz val="10"/>
            <rFont val="Tahoma"/>
            <family val="2"/>
          </rPr>
          <t>BAU VIC SCENARIOS</t>
        </r>
        <r>
          <rPr>
            <sz val="10"/>
            <rFont val="Tahoma"/>
            <family val="2"/>
          </rPr>
          <t xml:space="preserve">
The CP should insert the appropriate BAU VIC Scenario, that applies to the capacity shown within the corresponding ACO period month, prior to submission of the Capacity Profile to BT.</t>
        </r>
      </text>
    </comment>
    <comment ref="AZ16" authorId="4">
      <text>
        <r>
          <rPr>
            <b/>
            <sz val="10"/>
            <rFont val="Tahoma"/>
            <family val="2"/>
          </rPr>
          <t>BT:</t>
        </r>
        <r>
          <rPr>
            <sz val="10"/>
            <rFont val="Tahoma"/>
            <family val="2"/>
          </rPr>
          <t xml:space="preserve">
TO BE COMPLETED BY BT AS PART OF THE CAPACITY PROFILE ASSESSMENT. ONLY TO BE COMPLETED FOR ENTRIES WHERE THE 2MB/s INTERCONNECT CAPACITY IS DEPENDENT ON THE PROVISION OF A NEW INTERCONNECT TRANSMISSION SYSTEM.
The appropriate 2Mb/s capacity provision timescale must be inserted (by BT) to indicate the contractual maximum provision leadtime, this should be selected from:
</t>
        </r>
        <r>
          <rPr>
            <b/>
            <sz val="10"/>
            <rFont val="Tahoma"/>
            <family val="2"/>
          </rPr>
          <t xml:space="preserve">85 working days </t>
        </r>
        <r>
          <rPr>
            <sz val="10"/>
            <rFont val="Tahoma"/>
            <family val="2"/>
          </rPr>
          <t xml:space="preserve">- Appropriate where the new interconnect transmission system only requires new transmission equipment to be connected to an existing (in situ) unused fibre.
</t>
        </r>
        <r>
          <rPr>
            <b/>
            <sz val="10"/>
            <rFont val="Tahoma"/>
            <family val="2"/>
          </rPr>
          <t>110 working days</t>
        </r>
        <r>
          <rPr>
            <sz val="10"/>
            <rFont val="Tahoma"/>
            <family val="2"/>
          </rPr>
          <t xml:space="preserve"> - Appropriate where the new interconnect transmission system requires new transmission equipment to be connected to a new fibre/cable, or where fibre splicing is required, but where new duct provision is not required.
</t>
        </r>
        <r>
          <rPr>
            <b/>
            <sz val="10"/>
            <rFont val="Tahoma"/>
            <family val="2"/>
          </rPr>
          <t xml:space="preserve">6 months </t>
        </r>
        <r>
          <rPr>
            <sz val="10"/>
            <rFont val="Tahoma"/>
            <family val="2"/>
          </rPr>
          <t>- Appropriate where the new interconnect transmission system requires new transmission equipment to be connected to a new fibre/cable, or where fibre splicing is required, but where new duct provision is required.</t>
        </r>
      </text>
    </comment>
  </commentList>
</comments>
</file>

<file path=xl/comments3.xml><?xml version="1.0" encoding="utf-8"?>
<comments xmlns="http://schemas.openxmlformats.org/spreadsheetml/2006/main">
  <authors>
    <author>Steve Scanlon</author>
    <author>Kevin Young - Interconnect Policy</author>
  </authors>
  <commentList>
    <comment ref="D37" authorId="0">
      <text>
        <r>
          <rPr>
            <b/>
            <sz val="8"/>
            <rFont val="Tahoma"/>
            <family val="2"/>
          </rPr>
          <t>BT:</t>
        </r>
        <r>
          <rPr>
            <sz val="8"/>
            <rFont val="Tahoma"/>
            <family val="2"/>
          </rPr>
          <t xml:space="preserve">
This is an estimation to illustrate the utilisation of the route based on the forecast traffic and the forecast 2Mb/s capacity.</t>
        </r>
      </text>
    </comment>
    <comment ref="E14" authorId="1">
      <text>
        <r>
          <rPr>
            <b/>
            <sz val="10"/>
            <rFont val="Tahoma"/>
            <family val="2"/>
          </rPr>
          <t>BHP = Busy Hour Period, DAY or EVE</t>
        </r>
        <r>
          <rPr>
            <sz val="10"/>
            <rFont val="Tahoma"/>
            <family val="2"/>
          </rPr>
          <t xml:space="preserve">
</t>
        </r>
      </text>
    </comment>
    <comment ref="A1" authorId="1">
      <text>
        <r>
          <rPr>
            <b/>
            <sz val="10"/>
            <rFont val="Tahoma"/>
            <family val="2"/>
          </rPr>
          <t xml:space="preserve">BT:
</t>
        </r>
        <r>
          <rPr>
            <sz val="10"/>
            <rFont val="Tahoma"/>
            <family val="2"/>
          </rPr>
          <t xml:space="preserve">This worksheet is derived from the first entry in the "Appendix 16 &amp; 13 - Form 7 &amp; 4" form (e.g. row 21). This worksheet should be replicated as required with the cell links amended as appropriate for multiple routes. Alternatively the route entries within the Appendix 16 &amp; 13 - Form 7 &amp; 4" form can be moved to row 21 of that worksheet in order to see this route summary worksheet's values appropriate to each route.
</t>
        </r>
      </text>
    </comment>
    <comment ref="D28" authorId="1">
      <text>
        <r>
          <rPr>
            <b/>
            <sz val="10"/>
            <rFont val="Tahoma"/>
            <family val="2"/>
          </rPr>
          <t>BT:</t>
        </r>
        <r>
          <rPr>
            <sz val="10"/>
            <rFont val="Tahoma"/>
            <family val="2"/>
          </rPr>
          <t xml:space="preserve">
This NTS Egress is that which terminates on BT NTS services (i.e. BT NTS No. Ranges only), it does not include NTS Transit via BT to terminating OLOs. The NTS Transit Traffic is to be included in the NON-NTS Egress traffic forecast.</t>
        </r>
      </text>
    </comment>
    <comment ref="D18" authorId="1">
      <text>
        <r>
          <rPr>
            <b/>
            <sz val="10"/>
            <rFont val="Tahoma"/>
            <family val="2"/>
          </rPr>
          <t>BT:</t>
        </r>
        <r>
          <rPr>
            <sz val="10"/>
            <rFont val="Tahoma"/>
            <family val="2"/>
          </rPr>
          <t xml:space="preserve">
The purple highlighted rows identify Traffic Types that BT has responsibility for with reference to Annex A.</t>
        </r>
      </text>
    </comment>
  </commentList>
</comments>
</file>

<file path=xl/comments4.xml><?xml version="1.0" encoding="utf-8"?>
<comments xmlns="http://schemas.openxmlformats.org/spreadsheetml/2006/main">
  <authors>
    <author>BT</author>
    <author>Kevin Young - Interconnect Policy</author>
    <author>BTPA</author>
  </authors>
  <commentList>
    <comment ref="H3" authorId="0">
      <text>
        <r>
          <rPr>
            <b/>
            <sz val="10"/>
            <rFont val="Tahoma"/>
            <family val="2"/>
          </rPr>
          <t>BT:</t>
        </r>
        <r>
          <rPr>
            <sz val="10"/>
            <rFont val="Tahoma"/>
            <family val="2"/>
          </rPr>
          <t xml:space="preserve">
</t>
        </r>
        <r>
          <rPr>
            <b/>
            <sz val="10"/>
            <rFont val="Tahoma"/>
            <family val="2"/>
          </rPr>
          <t>SIA Annex A section 5.2.12</t>
        </r>
        <r>
          <rPr>
            <sz val="10"/>
            <rFont val="Tahoma"/>
            <family val="2"/>
          </rPr>
          <t xml:space="preserve"> 
Interconnect Links shall have Traffic Routes such that:
</t>
        </r>
        <r>
          <rPr>
            <b/>
            <sz val="10"/>
            <rFont val="Tahoma"/>
            <family val="2"/>
          </rPr>
          <t xml:space="preserve">(1) for ISI, </t>
        </r>
        <r>
          <rPr>
            <sz val="10"/>
            <rFont val="Tahoma"/>
            <family val="2"/>
          </rPr>
          <t xml:space="preserve">Traffic Routes shall be established to convey only those Traffic Types for which a Party has responsibility in accordance with paragraph 5.1.3; and
</t>
        </r>
        <r>
          <rPr>
            <b/>
            <sz val="10"/>
            <rFont val="Tahoma"/>
            <family val="2"/>
          </rPr>
          <t xml:space="preserve">(2) for Customer Sited Interconnect, </t>
        </r>
        <r>
          <rPr>
            <sz val="10"/>
            <rFont val="Tahoma"/>
            <family val="2"/>
          </rPr>
          <t xml:space="preserve">Traffic Routes shall be established, either:
a) in accordance with the provisions for ISI set out in (1) above; or
b) for all Traffic Types.
</t>
        </r>
      </text>
    </comment>
    <comment ref="A3" authorId="1">
      <text>
        <r>
          <rPr>
            <b/>
            <sz val="12"/>
            <rFont val="Tahoma"/>
            <family val="2"/>
          </rPr>
          <t>BT Interconnect Policy:</t>
        </r>
        <r>
          <rPr>
            <sz val="12"/>
            <rFont val="Tahoma"/>
            <family val="2"/>
          </rPr>
          <t xml:space="preserve">
It is probably the case that this Route Type has not been used, but capacity has been placed against the "DIAL IP" Route Type instead.</t>
        </r>
      </text>
    </comment>
    <comment ref="C11" authorId="2">
      <text>
        <r>
          <rPr>
            <b/>
            <sz val="10"/>
            <rFont val="Tahoma"/>
            <family val="2"/>
          </rPr>
          <t>BT:</t>
        </r>
        <r>
          <rPr>
            <sz val="10"/>
            <rFont val="Tahoma"/>
            <family val="2"/>
          </rPr>
          <t xml:space="preserve">
This OLO to BT NTS is to BT owned NTS number ranges only it does not include Transit of NTS to other OLOs via BT.</t>
        </r>
      </text>
    </comment>
    <comment ref="C14" authorId="2">
      <text>
        <r>
          <rPr>
            <b/>
            <sz val="10"/>
            <rFont val="Tahoma"/>
            <family val="2"/>
          </rPr>
          <t xml:space="preserve">BT:
</t>
        </r>
        <r>
          <rPr>
            <sz val="10"/>
            <rFont val="Tahoma"/>
            <family val="2"/>
          </rPr>
          <t>This OLO to BT NTS is to BT owned NTS number ranges only it does not include Transit of NTS to other OLOs via BT.</t>
        </r>
      </text>
    </comment>
    <comment ref="C23" authorId="2">
      <text>
        <r>
          <rPr>
            <b/>
            <sz val="10"/>
            <rFont val="Tahoma"/>
            <family val="2"/>
          </rPr>
          <t xml:space="preserve">BT:
</t>
        </r>
        <r>
          <rPr>
            <sz val="10"/>
            <rFont val="Tahoma"/>
            <family val="2"/>
          </rPr>
          <t>This OLO to BT NTS is to BT owned NTS number ranges only it does not include Transit of NTS to other OLOs via BT.</t>
        </r>
      </text>
    </comment>
  </commentList>
</comments>
</file>

<file path=xl/comments5.xml><?xml version="1.0" encoding="utf-8"?>
<comments xmlns="http://schemas.openxmlformats.org/spreadsheetml/2006/main">
  <authors>
    <author>Willsher</author>
  </authors>
  <commentList>
    <comment ref="C12" authorId="0">
      <text>
        <r>
          <rPr>
            <b/>
            <sz val="8"/>
            <rFont val="Tahoma"/>
            <family val="2"/>
          </rPr>
          <t>Willsher:</t>
        </r>
        <r>
          <rPr>
            <sz val="8"/>
            <rFont val="Tahoma"/>
            <family val="2"/>
          </rPr>
          <t xml:space="preserve">
</t>
        </r>
        <r>
          <rPr>
            <sz val="12"/>
            <rFont val="Arial"/>
            <family val="2"/>
          </rPr>
          <t xml:space="preserve">Willsher:
</t>
        </r>
        <r>
          <rPr>
            <b/>
            <sz val="12"/>
            <rFont val="Arial"/>
            <family val="2"/>
          </rPr>
          <t xml:space="preserve">[Order 1] </t>
        </r>
        <r>
          <rPr>
            <sz val="12"/>
            <rFont val="Arial"/>
            <family val="2"/>
          </rPr>
          <t>Provide new DLE VIC orders and raise connection charge</t>
        </r>
      </text>
    </comment>
  </commentList>
</comments>
</file>

<file path=xl/comments8.xml><?xml version="1.0" encoding="utf-8"?>
<comments xmlns="http://schemas.openxmlformats.org/spreadsheetml/2006/main">
  <authors>
    <author>A satisfied Microsoft Office user</author>
  </authors>
  <commentList>
    <comment ref="B1" authorId="0">
      <text>
        <r>
          <rPr>
            <sz val="10"/>
            <rFont val="Tahoma"/>
            <family val="2"/>
          </rPr>
          <t>BTPA:
This form records the proposed ordering profile between the Operator and BT for existing and proposed Private Circuits from a Point Of Connection.</t>
        </r>
      </text>
    </comment>
    <comment ref="M3" authorId="0">
      <text>
        <r>
          <rPr>
            <sz val="10"/>
            <rFont val="Tahoma"/>
            <family val="2"/>
          </rPr>
          <t xml:space="preserve">BTPA:
</t>
        </r>
        <r>
          <rPr>
            <b/>
            <sz val="10"/>
            <rFont val="Tahoma"/>
            <family val="2"/>
          </rPr>
          <t>4. Electronic returns</t>
        </r>
        <r>
          <rPr>
            <sz val="10"/>
            <rFont val="Tahoma"/>
            <family val="2"/>
          </rPr>
          <t xml:space="preserve">
This form is available in Microsoft Excel 5 format for the provision of electronic returns. When electronic returns are being made, if more than one form is required, the worksheet should be copied within  the Excel work book and the sheet label given a suitable name to identify the switches covered. The format of the form should not otherwise be amended.</t>
        </r>
      </text>
    </comment>
    <comment ref="B5" authorId="0">
      <text>
        <r>
          <rPr>
            <sz val="10"/>
            <rFont val="Tahoma"/>
            <family val="2"/>
          </rPr>
          <t xml:space="preserve">BTPA:
</t>
        </r>
        <r>
          <rPr>
            <b/>
            <sz val="10"/>
            <rFont val="Tahoma"/>
            <family val="2"/>
          </rPr>
          <t>1. Header Information</t>
        </r>
        <r>
          <rPr>
            <sz val="10"/>
            <rFont val="Tahoma"/>
            <family val="2"/>
          </rPr>
          <t xml:space="preserve">
The form should be completed in with the Operators name and the date the profile is to commence.</t>
        </r>
      </text>
    </comment>
    <comment ref="B12" authorId="0">
      <text>
        <r>
          <rPr>
            <sz val="10"/>
            <rFont val="Tahoma"/>
            <family val="2"/>
          </rPr>
          <t xml:space="preserve">BTPA:
</t>
        </r>
        <r>
          <rPr>
            <b/>
            <sz val="10"/>
            <rFont val="Tahoma"/>
            <family val="2"/>
          </rPr>
          <t>2. Profile</t>
        </r>
        <r>
          <rPr>
            <sz val="10"/>
            <rFont val="Tahoma"/>
            <family val="2"/>
          </rPr>
          <t xml:space="preserve">
The header should be completed showing month abbreviations starting with the month shown in the header.
For each Link (as defined by the agreed Line System identifier) a new row should be used for each profile type (entering the type P or R in the column as indicated) and in the month boxes the quantities of 2 Mbit PC_POCs  the Operator intends to ORDER in that month should be inserted.
Note : the first 4 months shown are contractual, the next 8 months are indicative only.</t>
        </r>
      </text>
    </comment>
    <comment ref="B34" authorId="0">
      <text>
        <r>
          <rPr>
            <sz val="10"/>
            <rFont val="Tahoma"/>
            <family val="2"/>
          </rPr>
          <t xml:space="preserve">BTPA:
</t>
        </r>
        <r>
          <rPr>
            <b/>
            <sz val="10"/>
            <rFont val="Tahoma"/>
            <family val="2"/>
          </rPr>
          <t>3. Signature</t>
        </r>
        <r>
          <rPr>
            <sz val="10"/>
            <rFont val="Tahoma"/>
            <family val="2"/>
          </rPr>
          <t xml:space="preserve">
The forms should be signed by the Operator on submission, BT will sign to indicate agreement. Once  signed these forms have contractual significance.</t>
        </r>
      </text>
    </comment>
  </commentList>
</comments>
</file>

<file path=xl/sharedStrings.xml><?xml version="1.0" encoding="utf-8"?>
<sst xmlns="http://schemas.openxmlformats.org/spreadsheetml/2006/main" count="3356" uniqueCount="1671">
  <si>
    <t>Further clarification of the POC field requirements added within the comment associated with the POC heading cell as a result of comments related to issue 3.15.</t>
  </si>
  <si>
    <t>MONTH OF ISSUE</t>
  </si>
  <si>
    <t>REASON FOR UPDATE</t>
  </si>
  <si>
    <t xml:space="preserve">Addition of comment detailing the format of the Capacity Profile Reference No. and its cross reference with the relevant Capacity Order Form (appendix 22). </t>
  </si>
  <si>
    <t>3. Traffic Types</t>
  </si>
  <si>
    <t>NTS stands for Number Translation Services.</t>
  </si>
  <si>
    <t>4. Signature</t>
  </si>
  <si>
    <t>SY/EUC</t>
  </si>
  <si>
    <t>SHREWSBURY EUCLASE NGS</t>
  </si>
  <si>
    <t>The form should be signed by the Operator when it is sent to BT and by BT Networks when the Forecast has been agreed.</t>
  </si>
  <si>
    <t>5. Electronic returns</t>
  </si>
  <si>
    <t>When electronic returns are being made, if more than one form is required, the worksheet should be copied within the Excel work book and the sheet label given a suitable</t>
  </si>
  <si>
    <t>name to identify the switches covered. The format of the form should not otherwise be amended.</t>
  </si>
  <si>
    <t>6. Unmetered definition</t>
  </si>
  <si>
    <t>OPERATOR/BT RESPONSIBLE FOR  CAPACITY</t>
  </si>
  <si>
    <t>NOTES</t>
  </si>
  <si>
    <t>UNMETERED EGRESS</t>
  </si>
  <si>
    <t>OPERATOR</t>
  </si>
  <si>
    <t>Reference to SIA Annex A section 5.2.12</t>
  </si>
  <si>
    <t>EGRESS</t>
  </si>
  <si>
    <t>INGRESS</t>
  </si>
  <si>
    <t>BOTHWAY</t>
  </si>
  <si>
    <t>Operator Switch A1141</t>
  </si>
  <si>
    <t>BT Switch A1141</t>
  </si>
  <si>
    <t>Point of Connection</t>
  </si>
  <si>
    <t>Total Traffic</t>
  </si>
  <si>
    <t>Total Systems</t>
  </si>
  <si>
    <t>Route Utilisation</t>
  </si>
  <si>
    <t>Existing + ICP</t>
  </si>
  <si>
    <t>Path A or B</t>
  </si>
  <si>
    <t xml:space="preserve">N.B. The scenarios and orders shown below are reflective of the scenarios described within the presentation file available from the VIC section of the BTWholesale Product A-Z website and therefore the numbers of orders described in the orders shown below relate to the presentation. The principles described will apply regardless of the exact numbers of circuits, and therefore orders, involved within any real situation. </t>
  </si>
  <si>
    <t>BT standard charges waived.</t>
  </si>
  <si>
    <t>CP standard charges waived.</t>
  </si>
  <si>
    <t>Cease connection rebate waived.</t>
  </si>
  <si>
    <t>Change of ownership from BT to CP.</t>
  </si>
  <si>
    <t>Change of ownership from CP to BT.</t>
  </si>
  <si>
    <t>Linked Cease &amp; Provide, raise as Rearrange. Cease &amp; Provide charges apply. Rental liability date changes as of Rearrange BIS. Transfer from BT to CP.</t>
  </si>
  <si>
    <t>Linked Cease &amp; Provide, raise as Rearrange. Cease &amp; Provide charges apply. Rental liability date changes as of Rearrange BIS. Rental liability changes from CP to BT.</t>
  </si>
  <si>
    <t>Linked Cease &amp; Provide, raise as Rearrange. Cease &amp; Provide charges apply. Rental liability date changes as of Rearrange BIS. Ownership remains with BT.</t>
  </si>
  <si>
    <t>Linked Cease &amp; Provide, raise as Rearrange. Cease &amp; Provide charges apply. Rental liability date changes as of Rearrange BIS. Ownership remains with CP.</t>
  </si>
  <si>
    <t>Linked Cease &amp; Provide, raise as Rearrange. Charges waived. Rental liability date changes as of Rearrange BIS. Transfer from BT to CP.</t>
  </si>
  <si>
    <t>Linked Cease &amp; Provide, raise as Rearrange. Charges waived. Rental liability date changes as of Rearrange BIS. Rental liability changes from CP to BT.</t>
  </si>
  <si>
    <t>Linked Cease &amp; Provide, raise as Rearrange. Charges waived. Rental liability date changes as of Rearrange BIS. Ownership remains with BT.</t>
  </si>
  <si>
    <t>Linked Cease &amp; Provide, raise as Rearrange. Charges waived. Rental liability date changes as of Rearrange BIS. Ownership remains with CP.</t>
  </si>
  <si>
    <t>VIC (DLE VIC or Tandem VIC) provide during 21CN DLE to NGS Migration. Connection charges waived. Rental liability date inherited from the "Associated Circuit Id" (physical circuit) that it is taking over the charging from. Ownership remains with CP.</t>
  </si>
  <si>
    <t>Modification/cease of a physical circuit during 21CN DLE to NGS Migration. The charging of the physical circuit is set to zero as the charging is taken over by the "Associated Circuit Id" (VIC, DLE or Tandem). No rebate should be paid on eventual cease of this physical circuit. Ownership remains with CP.</t>
  </si>
  <si>
    <t xml:space="preserve">Provide of a physical circuit or VIC where all charges are waived, both connection and rental. Ownership with CP. </t>
  </si>
  <si>
    <t>Maintain/update of the "Associated Circuit Id" information for either a physical circuit or a VIC. Used for data integrity and maintenance purposes only. No charges apply. Ownership remains with CP.</t>
  </si>
  <si>
    <t xml:space="preserve">SCENARIO 7A - Verizon scenario (segregated CP)  where the whole existing egress physical route is to be rearranged to a Egress VDLE route at no charge. Provide 10 new BAU DLE VIC CCTs NOT linked to existing physical CCT at the NGS. </t>
  </si>
  <si>
    <t>Raise DR order against physical circuits to zero-rate physical, using new billing override code G5 (subject to development) to provide Cease rebate and retain original CCT ID in Genuis</t>
  </si>
  <si>
    <t>G5</t>
  </si>
  <si>
    <t>DR order against physical circuits to zero-rate physical, to provide Cease rebate and retain original CCT ID. Ownership remains with CP.</t>
  </si>
  <si>
    <t>- Billing Override Code and BAU VIC Scenarios fields added for ACO period (i.e. months 1-4)
- "NGS ROUTEID (ONLY REQ'D FOR SEGREGATED ROUTE OPTION)" field added
- Several DLEs removed from All Units lookup table</t>
  </si>
  <si>
    <t>Sig Qty</t>
  </si>
  <si>
    <t>CSI</t>
  </si>
  <si>
    <t>APPENDIX 13 - Forecast of Interconnect Traffic Requirements : Summary</t>
  </si>
  <si>
    <t>APPENDIX 16 - 12 Month 2Mbit/s Switch Port Capacity - Ordering Profile</t>
  </si>
  <si>
    <t>BHP</t>
  </si>
  <si>
    <t>BH TIME</t>
  </si>
  <si>
    <t>CAPCAITY PROFILE:</t>
  </si>
  <si>
    <t>TRAFFIC FORECAST:</t>
  </si>
  <si>
    <t>Comments:</t>
  </si>
  <si>
    <t>OPERATOR &amp; BT</t>
  </si>
  <si>
    <t>Reference to SIA Annex A section 5.2.12                                                       Applicable to CSI only</t>
  </si>
  <si>
    <t>NTS</t>
  </si>
  <si>
    <t>DIAL IP</t>
  </si>
  <si>
    <t>FRIACO - Egr</t>
  </si>
  <si>
    <t>APPENDIX 16</t>
  </si>
  <si>
    <t>APPENDIX 16     -         12 Month 2Mbit/s Switch Port Capacity - Ordering Profile</t>
  </si>
  <si>
    <t>Form 7</t>
  </si>
  <si>
    <t>Operator</t>
  </si>
  <si>
    <t>________________________</t>
  </si>
  <si>
    <t>Operator System</t>
  </si>
  <si>
    <t>Commencing</t>
  </si>
  <si>
    <t xml:space="preserve">  SUBMITTED BY</t>
  </si>
  <si>
    <t xml:space="preserve">  Signed  ________________________</t>
  </si>
  <si>
    <t xml:space="preserve">  Name    ________________________</t>
  </si>
  <si>
    <t xml:space="preserve">  Date      ________________________</t>
  </si>
  <si>
    <t>Point Of Connection</t>
  </si>
  <si>
    <t>Route Type</t>
  </si>
  <si>
    <t>Advance Capacity Order</t>
  </si>
  <si>
    <t xml:space="preserve">Operator's Proposed Coming Order </t>
  </si>
  <si>
    <t>Operator's Planning Stage</t>
  </si>
  <si>
    <t>OPERATOR COMMENTS</t>
  </si>
  <si>
    <t>v</t>
  </si>
  <si>
    <t>*</t>
  </si>
  <si>
    <t>Existing</t>
  </si>
  <si>
    <t>ICP</t>
  </si>
  <si>
    <t>P/R/C</t>
  </si>
  <si>
    <t>VICE</t>
  </si>
  <si>
    <t>£</t>
  </si>
  <si>
    <t>d</t>
  </si>
  <si>
    <t>#</t>
  </si>
  <si>
    <t>!</t>
  </si>
  <si>
    <t>x</t>
  </si>
  <si>
    <t>H</t>
  </si>
  <si>
    <t>@</t>
  </si>
  <si>
    <t>$</t>
  </si>
  <si>
    <t>s</t>
  </si>
  <si>
    <t>+</t>
  </si>
  <si>
    <t>_</t>
  </si>
  <si>
    <t>Key</t>
  </si>
  <si>
    <t>Insert month abbreviations</t>
  </si>
  <si>
    <t>?</t>
  </si>
  <si>
    <t>If this is a new switch, please attach a Switch Questionnaire (Form 1), if not already provided</t>
  </si>
  <si>
    <t>Insert number of existing systems</t>
  </si>
  <si>
    <t>Insert number of systems In Course of Provision</t>
  </si>
  <si>
    <t>Insert the number of 2Mb/s systems that were shown on the previous 4 month ACO period that have not been ordered</t>
  </si>
  <si>
    <r>
      <t xml:space="preserve">Identify profile type ( P - Provision / R - Re-arrangement / C - Cessation) - </t>
    </r>
    <r>
      <rPr>
        <i/>
        <sz val="10"/>
        <rFont val="Arial"/>
        <family val="2"/>
      </rPr>
      <t>delete inapplicable type</t>
    </r>
  </si>
  <si>
    <t>Identify whether this dedicated traffic route is a H - High Usage route. H routes must have a dedicated row.</t>
  </si>
  <si>
    <t>For Standard CSI only - Identify Physical Path A or B for CSI Separation orders. A dedicated row must be used for each path.</t>
  </si>
  <si>
    <t>IUP</t>
  </si>
  <si>
    <t>E-ISUP</t>
  </si>
  <si>
    <t>TUP</t>
  </si>
  <si>
    <t xml:space="preserve">Missing Units added to All Units Look Up Table. UKSELECT - EGR and UKSELECT - ING Route &amp; Traffic types added. "BT NTS" Route Type added. </t>
  </si>
  <si>
    <t>BT NTS</t>
  </si>
  <si>
    <t>OLO to BT NTS only (Voice &amp; PPM data), (includes BT Imported NGNP)</t>
  </si>
  <si>
    <r>
      <t>A-A from BT (used on routes to some OLOs mainly CTV)</t>
    </r>
    <r>
      <rPr>
        <sz val="10"/>
        <rFont val="Century Old Style"/>
        <family val="1"/>
      </rPr>
      <t xml:space="preserve"> including BT Exported GNP</t>
    </r>
  </si>
  <si>
    <t>DPNSS</t>
  </si>
  <si>
    <t>ST FRIACO</t>
  </si>
  <si>
    <t>ST LOCAL</t>
  </si>
  <si>
    <t>BT TANDEM SWITCHES ONLY</t>
  </si>
  <si>
    <t>BT DLEs WHERE THE ROUTES ARE A RESULT OF FORCED MIGRATION FROM BT TANDEM TO BT DLE DUE TO SINGLE TANDEM FRIACO PROVISION</t>
  </si>
  <si>
    <t>Billing Override Code 1st Order</t>
  </si>
  <si>
    <t>Billing Override Code 2nd Order</t>
  </si>
  <si>
    <t>Egress (Includes; OLO to BT A-A &amp; BT Imported GNP)</t>
  </si>
  <si>
    <t>Updated to include the requirement for Single Tandem FRIACO and the linked DLE provisions</t>
  </si>
  <si>
    <t>Insert: of the number of links to be ordered during the ACO period, the number which are to carry signalling.</t>
  </si>
  <si>
    <t>Where entry is for a Route Type with VSL annotation, insert the Bt 1141 Code of the originally proposed BT Switch Connection.</t>
  </si>
  <si>
    <t>1. Header Information</t>
  </si>
  <si>
    <t>2. Profile</t>
  </si>
  <si>
    <t>Note : the first 4 months shown are contractual, the next 8 months are indicative only.</t>
  </si>
  <si>
    <t>3. Signature</t>
  </si>
  <si>
    <t>4. Electronic returns</t>
  </si>
  <si>
    <t>This form is available in Microsoft Excel 5 format for the provision of electronic returns.</t>
  </si>
  <si>
    <t>Enter IEC for IEC or OLONWK where an extension cct is  required (BT owned capacity only) in the Operator's Network or leave blank where no extension circuits are required</t>
  </si>
  <si>
    <t>BT Ref No:</t>
  </si>
  <si>
    <t>Operator Ref No:</t>
  </si>
  <si>
    <t>ISI-3rdP</t>
  </si>
  <si>
    <t>Insert the Access Link/Product Type (ISI, ISI-3rdP, CSI, IBI, AggCSI, HPCSI or HPAggCSI) ISI-3rdP=3rd Party ISI, AggCSI=Aggregate CSI, HPCSI=High Performance CSI</t>
  </si>
  <si>
    <t>4.1b</t>
  </si>
  <si>
    <t>Addition of CB/UM new DLE</t>
  </si>
  <si>
    <t>Updated All Units Lookup Table and removed DMSUs replaced with NGSs. Operator Ref. No. field added. ISI-3rdP added as a distinct Link Type.</t>
  </si>
  <si>
    <t>Single Tandem FRIACO Ref. No. and Linked DLE Forced/Voluntary columns removed.</t>
  </si>
  <si>
    <t>APPENDIX 16A</t>
  </si>
  <si>
    <t>12 Month 2Mbit/s PC_POC - Ordering Profile</t>
  </si>
  <si>
    <t>FORM 7A</t>
  </si>
  <si>
    <t>____________________</t>
  </si>
  <si>
    <t>Line</t>
  </si>
  <si>
    <t>System Id</t>
  </si>
  <si>
    <t>Systems</t>
  </si>
  <si>
    <t xml:space="preserve"> v</t>
  </si>
  <si>
    <t>P / R</t>
  </si>
  <si>
    <t>Identify profile type ( P - Provision / R - Re-arrangement) - delete inapplicable type</t>
  </si>
  <si>
    <t>PY/AQM</t>
  </si>
  <si>
    <t>PLYMOUTH AQUAMARINE NGS</t>
  </si>
  <si>
    <t>PY/AQM added, PY/DK and L/KEN/UE deleted</t>
  </si>
  <si>
    <t>Insert quantity to be ordered in the months shown</t>
  </si>
  <si>
    <t>SUBMITTED BY</t>
  </si>
  <si>
    <t>Signed  ________________________</t>
  </si>
  <si>
    <t>Name    ________________________</t>
  </si>
  <si>
    <t>Date      ________________________</t>
  </si>
  <si>
    <t>AGREED BY (For and on behalf of British Telecommunications plc)</t>
  </si>
  <si>
    <t>APPENDIX 16A -   Explanatory Notes</t>
  </si>
  <si>
    <t xml:space="preserve">This form records the proposed ordering profile between the Operator and BT for existing and proposed </t>
  </si>
  <si>
    <t>Private Circuits from a Point Of Connection.</t>
  </si>
  <si>
    <t>The form should be completed in with the Operators name and the date the profile is to commence.</t>
  </si>
  <si>
    <t>The header should be completed showing month abbreviations starting with the month shown in the</t>
  </si>
  <si>
    <t>header.</t>
  </si>
  <si>
    <t xml:space="preserve">For each Link (as defined by the agreed Line System identifier) a new row should be used for each profile </t>
  </si>
  <si>
    <t xml:space="preserve">type (entering the type P or R in the column as indicated) and in the month boxes the quantities </t>
  </si>
  <si>
    <t>of 2 Mbit PC_POCs  the Operator intends to ORDER in that month should be inserted.</t>
  </si>
  <si>
    <t xml:space="preserve">The forms should be signed by the Operator on submission, BT will sign to indicate agreement. Once  </t>
  </si>
  <si>
    <t>signed these forms have contractual significance.</t>
  </si>
  <si>
    <t>When electronic returns are being made, if more than one form is required, the worksheet should be</t>
  </si>
  <si>
    <t xml:space="preserve">copied within  the Excel work book and the sheet label given a suitable name to identify the switches </t>
  </si>
  <si>
    <t>MAIN ROUTE TYPE   (CAPACITY PROFILE, CAPACITY ORDERS &amp; SRAs)</t>
  </si>
  <si>
    <t>covered. The format of the form should not otherwise be amended.</t>
  </si>
  <si>
    <t>BT</t>
  </si>
  <si>
    <t>118XXX DQ (OLO to BT NON-TRANSIT)</t>
  </si>
  <si>
    <t>118XXX DQ (OLO to BT TRANSIT)</t>
  </si>
  <si>
    <t>118XXX DQ (BT to OLO)</t>
  </si>
  <si>
    <t>118XXX DQ (BT to OLO &amp; OLO to BT for Transit)</t>
  </si>
  <si>
    <t>118XXX DQ (OLO to BT for Termination)</t>
  </si>
  <si>
    <t>Amended a). Traffic Forecast section of combined Appendix 16 &amp; 13, b). Route 1 App13+16 and c). Post Links Review Rte - Tfc Types worksheets to cater for 118xxx DQSP traffic types</t>
  </si>
  <si>
    <t>OLONWK</t>
  </si>
  <si>
    <t>Unit 1141</t>
  </si>
  <si>
    <t>Exchange_Name (as NIPP)</t>
  </si>
  <si>
    <t>Unit (as NIPP)</t>
  </si>
  <si>
    <t>B</t>
  </si>
  <si>
    <t>A</t>
  </si>
  <si>
    <t>BM/CA</t>
  </si>
  <si>
    <t>BM/CADBURY DMSU</t>
  </si>
  <si>
    <t>NC/WS</t>
  </si>
  <si>
    <t>NORWICH WENSUM DMSU</t>
  </si>
  <si>
    <t>Data validation with drop down lists added to BT Switch 1141 code, Route Type, P/R/C, Link Type and Extension Ccts Required</t>
  </si>
  <si>
    <t>YO/DA</t>
  </si>
  <si>
    <t>YORK EBOR DMSU</t>
  </si>
  <si>
    <t>SF/SH/DB</t>
  </si>
  <si>
    <t>SHEFFIELD SHEAF DMSU</t>
  </si>
  <si>
    <t>2Mb/s Systems</t>
  </si>
  <si>
    <t>Critical Traffic Erlangs</t>
  </si>
  <si>
    <t>TOTAL TRAFFIC</t>
  </si>
  <si>
    <t>TOTAL SYSTEMS</t>
  </si>
  <si>
    <t>ROUTE UTILISATION</t>
  </si>
  <si>
    <t>AB/GD</t>
  </si>
  <si>
    <t>ABERDEEN GORDON DMSU</t>
  </si>
  <si>
    <t>EH/BRU</t>
  </si>
  <si>
    <t>EDINBURGH BRUCE DMSU</t>
  </si>
  <si>
    <t>GW/WAL</t>
  </si>
  <si>
    <t>GLASGOW WALLACE DMSU</t>
  </si>
  <si>
    <t>SX/KV</t>
  </si>
  <si>
    <t>SWANSEA KILVEY DMSU</t>
  </si>
  <si>
    <t>C</t>
  </si>
  <si>
    <t>L/DMD</t>
  </si>
  <si>
    <t>GW/EMD</t>
  </si>
  <si>
    <t>GLASGOW EMERALD NGS</t>
  </si>
  <si>
    <t>LS/AMB</t>
  </si>
  <si>
    <t>LEEDS AMBER NGS</t>
  </si>
  <si>
    <t>RG/AMT</t>
  </si>
  <si>
    <t>READING AMETHYST NGS</t>
  </si>
  <si>
    <t>L/FLD</t>
  </si>
  <si>
    <t>L/FELDSPAR NGS</t>
  </si>
  <si>
    <t>L/BIX</t>
  </si>
  <si>
    <t>L/BIXBITE NGS</t>
  </si>
  <si>
    <t>L/GNT</t>
  </si>
  <si>
    <t>MR/TLY</t>
  </si>
  <si>
    <t>MR/TAYLOR NGS</t>
  </si>
  <si>
    <t>NG/CLT</t>
  </si>
  <si>
    <t>NOTTINGHAM CALCITE NGS</t>
  </si>
  <si>
    <t>GR/CRL</t>
  </si>
  <si>
    <t>L/ES/DA</t>
  </si>
  <si>
    <t>L/ILFORD DJSU</t>
  </si>
  <si>
    <t>L/NS/DA</t>
  </si>
  <si>
    <t>L/WOOD GREEN DJSU</t>
  </si>
  <si>
    <t>L/CROYDON DJSU</t>
  </si>
  <si>
    <t>L/SS/DB</t>
  </si>
  <si>
    <t>L/SWS/DA</t>
  </si>
  <si>
    <t>L/KINGSTON DJSU</t>
  </si>
  <si>
    <t>L/WSS/DA</t>
  </si>
  <si>
    <t>L/EALING DJSU</t>
  </si>
  <si>
    <t>L/NPN/DB</t>
  </si>
  <si>
    <t>L/NORTH PADDINGTON DJSU</t>
  </si>
  <si>
    <t>L/BND/DXC</t>
  </si>
  <si>
    <t>L/BAYNARD DJSU</t>
  </si>
  <si>
    <t>L/NS/EMP</t>
  </si>
  <si>
    <t>L/WOOD GREEN EMPIRE WAT</t>
  </si>
  <si>
    <t>L/SES/HOP</t>
  </si>
  <si>
    <t>L/ELTHAM HOPE WAT</t>
  </si>
  <si>
    <t>L/SS/FFD</t>
  </si>
  <si>
    <t>L/CROYDON FAIRFIELD WAT</t>
  </si>
  <si>
    <t>L/SWS/GLB</t>
  </si>
  <si>
    <t>L/KINGSTON GLOBE WAT</t>
  </si>
  <si>
    <t>L/WSS/QST</t>
  </si>
  <si>
    <t>L/EALING QUESTOR WAT</t>
  </si>
  <si>
    <t>CB/TY</t>
  </si>
  <si>
    <t>CAMBRIDGE TRINITY WAT</t>
  </si>
  <si>
    <t>LOL/WYV</t>
  </si>
  <si>
    <t>LUTON WYVERN WAT</t>
  </si>
  <si>
    <t>RG/WK</t>
  </si>
  <si>
    <t>READING WHITE KNIGHTS WAT</t>
  </si>
  <si>
    <t>BE/CR</t>
  </si>
  <si>
    <t>BELFAST CROMAC WAT</t>
  </si>
  <si>
    <t>LS/JNC</t>
  </si>
  <si>
    <t>LEEDS TETLEY WAT</t>
  </si>
  <si>
    <t>NT/JNC</t>
  </si>
  <si>
    <t>NEWCASTLE FEDERATION WAT</t>
  </si>
  <si>
    <t>BL/DA</t>
  </si>
  <si>
    <t>BOLTON CROMPTON WAT</t>
  </si>
  <si>
    <t>LV/ALB/UA</t>
  </si>
  <si>
    <t>LV/ALBANY WAT</t>
  </si>
  <si>
    <t>LV/CAV/UA</t>
  </si>
  <si>
    <t>LV/CAVERN WAT</t>
  </si>
  <si>
    <t>TW/TR</t>
  </si>
  <si>
    <t>TUNBRIDGE WELLS TYLER WAT</t>
  </si>
  <si>
    <t>GR/DE</t>
  </si>
  <si>
    <t>GLOUCESTER DEAN WAT</t>
  </si>
  <si>
    <t>NORTHOLT</t>
  </si>
  <si>
    <t>E</t>
  </si>
  <si>
    <t>L/MER</t>
  </si>
  <si>
    <t>B'STORTFORD LAPIS NGS</t>
  </si>
  <si>
    <t>BIRMINGHAM SILVER NGS</t>
  </si>
  <si>
    <t>BRISTOL BLOODSTONE NGS</t>
  </si>
  <si>
    <t>CARLISLE CERUSSITE</t>
  </si>
  <si>
    <t>L/DIAMOND (ILFORD) NGS</t>
  </si>
  <si>
    <t>LEICESTER OPAL NGS</t>
  </si>
  <si>
    <t>MAIDSTONE SHEELITE</t>
  </si>
  <si>
    <t>MILTON KEYNES KYANITE NGS</t>
  </si>
  <si>
    <t>OXFORD DRAVITE NGS</t>
  </si>
  <si>
    <t>READING MOONSTONE NGS</t>
  </si>
  <si>
    <t>SLOUGH  CORUNDUM NGS</t>
  </si>
  <si>
    <t>STOKE BERYL NGS</t>
  </si>
  <si>
    <t xml:space="preserve"> </t>
  </si>
  <si>
    <t>TUNBRIDGE WELLS JACINTH NGS</t>
  </si>
  <si>
    <t>BIRMINGHAM AZURITE NGS</t>
  </si>
  <si>
    <t>BIRMINGHAM JADE NGS</t>
  </si>
  <si>
    <t>DARLINGTON RHODONITE NGS</t>
  </si>
  <si>
    <t>L/ARAGONITE NGS</t>
  </si>
  <si>
    <t>LEICESTER DATOLITE NGS</t>
  </si>
  <si>
    <t>LV/GIPSUM NGS</t>
  </si>
  <si>
    <t>MR/MILLENIUM NGS</t>
  </si>
  <si>
    <t>PETERBOROUGH LAZULITE NGS</t>
  </si>
  <si>
    <t>SWINDON SOLALITE NGS</t>
  </si>
  <si>
    <t>MERMAID (BAYNARD)</t>
  </si>
  <si>
    <t>L/MER/UB</t>
  </si>
  <si>
    <t>L/MER/UC</t>
  </si>
  <si>
    <t>L/BER/UE</t>
  </si>
  <si>
    <t>BERMONDSEY</t>
  </si>
  <si>
    <t>F</t>
  </si>
  <si>
    <t>D</t>
  </si>
  <si>
    <t>P</t>
  </si>
  <si>
    <t>L/HOP/UF</t>
  </si>
  <si>
    <t>SOUTHWARK</t>
  </si>
  <si>
    <t>L/ROY/UD</t>
  </si>
  <si>
    <t>WAPPING</t>
  </si>
  <si>
    <t>L/CAN/UD</t>
  </si>
  <si>
    <t>CANONBURY</t>
  </si>
  <si>
    <t>L/FTN/UA</t>
  </si>
  <si>
    <t>FORTUNE (COVENT GARDEN)</t>
  </si>
  <si>
    <t>L/EUS/UD</t>
  </si>
  <si>
    <t>EUSTON</t>
  </si>
  <si>
    <t>L/HOL/UE</t>
  </si>
  <si>
    <t>HOLBORN</t>
  </si>
  <si>
    <t>L/HSN/UC</t>
  </si>
  <si>
    <t>KINGS CROSS (HARRISON STREET)</t>
  </si>
  <si>
    <t>L/HSN/UE</t>
  </si>
  <si>
    <t>L/ALB/UE</t>
  </si>
  <si>
    <t>TANDEM VIC</t>
  </si>
  <si>
    <t>DLE VIC</t>
  </si>
  <si>
    <t>NGS 1141 CODE</t>
  </si>
  <si>
    <t>CP SWITCH 1141 CODE</t>
  </si>
  <si>
    <t>ASSOCIATED NGS ROUTE DETAILS</t>
  </si>
  <si>
    <t>VIRTUAL INTERCONNECT CAPACITY (VIC)</t>
  </si>
  <si>
    <t>NGS ROUTE</t>
  </si>
  <si>
    <t>VIEC</t>
  </si>
  <si>
    <t>ALBERT DOCK</t>
  </si>
  <si>
    <t>L/CNW/UA</t>
  </si>
  <si>
    <t>WR/DA</t>
  </si>
  <si>
    <t>WORCESTER CENTRAL</t>
  </si>
  <si>
    <t>CMO/UF</t>
  </si>
  <si>
    <t>COSHAM</t>
  </si>
  <si>
    <t>CANARY WHARF</t>
  </si>
  <si>
    <t>L/DOM/UF</t>
  </si>
  <si>
    <t>DAGENHAM</t>
  </si>
  <si>
    <t>L/AMH/UD</t>
  </si>
  <si>
    <t>HACKNEY</t>
  </si>
  <si>
    <t>L/ES/CPU</t>
  </si>
  <si>
    <t>RODING</t>
  </si>
  <si>
    <t>L/ES/CPUB</t>
  </si>
  <si>
    <t>L/ES/CPUC</t>
  </si>
  <si>
    <t>L/ES/CPUD</t>
  </si>
  <si>
    <t>L/RM/DPL</t>
  </si>
  <si>
    <t>ROMFORD SOUTH</t>
  </si>
  <si>
    <t>L/RM/UD</t>
  </si>
  <si>
    <t>L/RM/UE</t>
  </si>
  <si>
    <t>L/RM/UG</t>
  </si>
  <si>
    <t>G</t>
  </si>
  <si>
    <t>L/COP/UD</t>
  </si>
  <si>
    <t>WALTHAMSTOW</t>
  </si>
  <si>
    <t>L/BUC/UE</t>
  </si>
  <si>
    <t>WOODFORD</t>
  </si>
  <si>
    <t>L/BOW/UD</t>
  </si>
  <si>
    <t>BOWES PARK</t>
  </si>
  <si>
    <t>L/MOU/UE</t>
  </si>
  <si>
    <t>CROUCH END</t>
  </si>
  <si>
    <t>L/HIL/UC</t>
  </si>
  <si>
    <t>NORTH FINCHLEY</t>
  </si>
  <si>
    <t>L/SB/UB</t>
  </si>
  <si>
    <t>ST ALBANS</t>
  </si>
  <si>
    <t>L/PB/UG</t>
  </si>
  <si>
    <t>POTTERS BAR</t>
  </si>
  <si>
    <t>L/NS/UA</t>
  </si>
  <si>
    <t>WOOD GREEN</t>
  </si>
  <si>
    <t>L/NS/UB</t>
  </si>
  <si>
    <t>L/NS/UC</t>
  </si>
  <si>
    <t>L/BEX/UD</t>
  </si>
  <si>
    <t>BEXLEYHEATH</t>
  </si>
  <si>
    <t>L/DT/UB</t>
  </si>
  <si>
    <t>DARTFORD</t>
  </si>
  <si>
    <t>L/FOR/UC</t>
  </si>
  <si>
    <t>FOREST HILL</t>
  </si>
  <si>
    <t>L/HUR/UB</t>
  </si>
  <si>
    <t>HAYES COMMON</t>
  </si>
  <si>
    <t>L/OP/UB</t>
  </si>
  <si>
    <t>ORPINGTON</t>
  </si>
  <si>
    <t>L/THA/UC</t>
  </si>
  <si>
    <t>THAMESMEAD</t>
  </si>
  <si>
    <t>L/SES/UK</t>
  </si>
  <si>
    <t>ELTHAM (MERLEWOOD)</t>
  </si>
  <si>
    <t>K</t>
  </si>
  <si>
    <t>L/SS/UF</t>
  </si>
  <si>
    <t>CROYDON</t>
  </si>
  <si>
    <t>L/SS/UK</t>
  </si>
  <si>
    <t>L/SS/UL</t>
  </si>
  <si>
    <t>L</t>
  </si>
  <si>
    <t>L/SS/UM</t>
  </si>
  <si>
    <t>M</t>
  </si>
  <si>
    <t>L/MIT/UE</t>
  </si>
  <si>
    <t>MITCHAM</t>
  </si>
  <si>
    <t>4.1a</t>
  </si>
  <si>
    <t>"Sig. Qty" column colour coded to indicate the relevance/connection to the signalling link quantity required within the Capacity being ordered within the ACO period</t>
  </si>
  <si>
    <t>L/RH/UB</t>
  </si>
  <si>
    <t>REDHILL</t>
  </si>
  <si>
    <t>SOUTH CLAPHAM</t>
  </si>
  <si>
    <t>L/KEL/UD</t>
  </si>
  <si>
    <t>L/KEL/UF</t>
  </si>
  <si>
    <t>Extension Ccts required</t>
  </si>
  <si>
    <t>L/WAL/UD</t>
  </si>
  <si>
    <t>WALLINGTON</t>
  </si>
  <si>
    <t>L/ER/UC</t>
  </si>
  <si>
    <t>ESHER</t>
  </si>
  <si>
    <t>L/ER/UD</t>
  </si>
  <si>
    <t>L/KIN/UE</t>
  </si>
  <si>
    <t>KINGSTON</t>
  </si>
  <si>
    <t>L/WB/UB</t>
  </si>
  <si>
    <t>WEYBRIDGE</t>
  </si>
  <si>
    <t>L/WIM/UD</t>
  </si>
  <si>
    <t>WIMBLEDON</t>
  </si>
  <si>
    <t>L/HAR/UE</t>
  </si>
  <si>
    <t>HARROW</t>
  </si>
  <si>
    <t>L/LAD/UE</t>
  </si>
  <si>
    <t>KENSAL GREEN</t>
  </si>
  <si>
    <t>MILL HILL</t>
  </si>
  <si>
    <t>L/BYR/UD</t>
  </si>
  <si>
    <t>SOUTH HARROW</t>
  </si>
  <si>
    <t>L/WF/UD</t>
  </si>
  <si>
    <t>WATFORD</t>
  </si>
  <si>
    <t>L/WF/UF</t>
  </si>
  <si>
    <t>L/ACO/UC</t>
  </si>
  <si>
    <t>ACTON</t>
  </si>
  <si>
    <t>L/EAL/UD</t>
  </si>
  <si>
    <t>EALING</t>
  </si>
  <si>
    <t>L/EAL/UE</t>
  </si>
  <si>
    <t>L/WSS/UH</t>
  </si>
  <si>
    <t>EALING SSC</t>
  </si>
  <si>
    <t>L/HOU/UD</t>
  </si>
  <si>
    <t>HOUNSLOW</t>
  </si>
  <si>
    <t>L/SHE/UD</t>
  </si>
  <si>
    <t>SHEPHERDS BUSH</t>
  </si>
  <si>
    <t>L/SKY/UE</t>
  </si>
  <si>
    <t>SKYPORT</t>
  </si>
  <si>
    <t>L/SI/UB</t>
  </si>
  <si>
    <t>STAINES</t>
  </si>
  <si>
    <t>L/UX/UB</t>
  </si>
  <si>
    <t>UXBRIDGE</t>
  </si>
  <si>
    <t>L/UX/UC</t>
  </si>
  <si>
    <t>BM/ACO/UD</t>
  </si>
  <si>
    <t>ACOCKS GREEN</t>
  </si>
  <si>
    <t>BM/CEN/UD</t>
  </si>
  <si>
    <t>CENTRAL (BIRMINGHAM)</t>
  </si>
  <si>
    <t>BM/CEN/UI</t>
  </si>
  <si>
    <t>I</t>
  </si>
  <si>
    <t>BM/CEN/UJ</t>
  </si>
  <si>
    <t>J</t>
  </si>
  <si>
    <t>BM/CEN/UL</t>
  </si>
  <si>
    <t>BM/EDG/UD</t>
  </si>
  <si>
    <t>EDGBASTON</t>
  </si>
  <si>
    <t>BM/ERD/UD</t>
  </si>
  <si>
    <t>ERDINGTON</t>
  </si>
  <si>
    <t>BM/MID/UE</t>
  </si>
  <si>
    <t>MIDLAND</t>
  </si>
  <si>
    <t>BM/MID/UH</t>
  </si>
  <si>
    <t>BM/MID/UI</t>
  </si>
  <si>
    <t>BM/NOR/UC</t>
  </si>
  <si>
    <t>NORTHERN</t>
  </si>
  <si>
    <t>BM/SEL/UC</t>
  </si>
  <si>
    <t>SELLY OAK</t>
  </si>
  <si>
    <t>BM/VIC/UD</t>
  </si>
  <si>
    <t>VICTORIA</t>
  </si>
  <si>
    <t>CV/UB</t>
  </si>
  <si>
    <t>COVENTRY GREYFRIARS</t>
  </si>
  <si>
    <t>CV/UF</t>
  </si>
  <si>
    <t>CV/UG</t>
  </si>
  <si>
    <t>CV/UI</t>
  </si>
  <si>
    <t>ERL/UB</t>
  </si>
  <si>
    <t>EARLSDON</t>
  </si>
  <si>
    <t>LG/PD</t>
  </si>
  <si>
    <t>LEAMINGTON SPA</t>
  </si>
  <si>
    <t>BT/UC</t>
  </si>
  <si>
    <t>BURTON ON TRENT</t>
  </si>
  <si>
    <t>DY/DPL</t>
  </si>
  <si>
    <t>DERBY</t>
  </si>
  <si>
    <t>DY/DW/UF</t>
  </si>
  <si>
    <t>DY/DW/UH</t>
  </si>
  <si>
    <t>DY/DW/UK</t>
  </si>
  <si>
    <t>LLY/UC</t>
  </si>
  <si>
    <t>LANGLEY MILL</t>
  </si>
  <si>
    <t>LE/BG/B</t>
  </si>
  <si>
    <t>LEICESTER BRADGATE</t>
  </si>
  <si>
    <t>LE/BG/C</t>
  </si>
  <si>
    <t>LE/BG/D</t>
  </si>
  <si>
    <t>LE/BG/E</t>
  </si>
  <si>
    <t>LE/BG/F</t>
  </si>
  <si>
    <t>LE/BG/H</t>
  </si>
  <si>
    <t>MTF/UC</t>
  </si>
  <si>
    <t>MONTFORT</t>
  </si>
  <si>
    <t>MN/DPL</t>
  </si>
  <si>
    <t>MANSFIELD</t>
  </si>
  <si>
    <t>NG/DPL</t>
  </si>
  <si>
    <t>NOTTINGHAM LONGBOW</t>
  </si>
  <si>
    <t>NG/DPL/E</t>
  </si>
  <si>
    <t>NG/DPL/G</t>
  </si>
  <si>
    <t>NG/DPL/H</t>
  </si>
  <si>
    <t>NG/DPL/K</t>
  </si>
  <si>
    <t>NH/HW</t>
  </si>
  <si>
    <t>NORTHAMPTON</t>
  </si>
  <si>
    <t>NH/UF</t>
  </si>
  <si>
    <t>NH/UJ</t>
  </si>
  <si>
    <t>NH/UL</t>
  </si>
  <si>
    <t>BO/DPL</t>
  </si>
  <si>
    <t>BOSTON RIDGE</t>
  </si>
  <si>
    <t>HN/DPL</t>
  </si>
  <si>
    <t>HUNTINGDON</t>
  </si>
  <si>
    <t>PE/DPL</t>
  </si>
  <si>
    <t>PETERBOROUGH WENTWORTH</t>
  </si>
  <si>
    <t>PE/UD</t>
  </si>
  <si>
    <t>PE/UG</t>
  </si>
  <si>
    <t>PE/UH</t>
  </si>
  <si>
    <t>PE/UJ</t>
  </si>
  <si>
    <t>CW/BD</t>
  </si>
  <si>
    <t>HASLINGTON</t>
  </si>
  <si>
    <t>STK/DPL</t>
  </si>
  <si>
    <t>STOKE TRINITY/POTTER</t>
  </si>
  <si>
    <t>Y</t>
  </si>
  <si>
    <t>BTIEC</t>
  </si>
  <si>
    <t>STK/UD</t>
  </si>
  <si>
    <t>STK/UH</t>
  </si>
  <si>
    <t>STK/UK</t>
  </si>
  <si>
    <t>STK/UM</t>
  </si>
  <si>
    <t>KD/DA</t>
  </si>
  <si>
    <t>KIDDERMINSTER CENTRAL</t>
  </si>
  <si>
    <t>RJ/DA</t>
  </si>
  <si>
    <t>REDDITCH HEADLESS CROSS</t>
  </si>
  <si>
    <t>RJ/HC/UC</t>
  </si>
  <si>
    <t>RJ/HC/UD</t>
  </si>
  <si>
    <t>RJ/HC/UE</t>
  </si>
  <si>
    <t>DD/TN</t>
  </si>
  <si>
    <t>DUDLEY CASTLE</t>
  </si>
  <si>
    <t>WL/SU</t>
  </si>
  <si>
    <t>WALSALL CENTRAL</t>
  </si>
  <si>
    <t>WV/UE</t>
  </si>
  <si>
    <t>WOLVERHAMPTON CENTRAL</t>
  </si>
  <si>
    <t>WV/UH</t>
  </si>
  <si>
    <t>WV/UI</t>
  </si>
  <si>
    <t>WV/UK</t>
  </si>
  <si>
    <t>WV/UN</t>
  </si>
  <si>
    <t>N</t>
  </si>
  <si>
    <t>JSL/RI</t>
  </si>
  <si>
    <t>BASILDON</t>
  </si>
  <si>
    <t>BHR/MT</t>
  </si>
  <si>
    <t>BISHOPS STORTFORD</t>
  </si>
  <si>
    <t>BHR/UD</t>
  </si>
  <si>
    <t>BHR/UE</t>
  </si>
  <si>
    <t>BHR/UF</t>
  </si>
  <si>
    <t>BHR/UJ</t>
  </si>
  <si>
    <t>BN/DPL</t>
  </si>
  <si>
    <t>BURY ST EDMUNDS</t>
  </si>
  <si>
    <t>CB/DPL</t>
  </si>
  <si>
    <t>CAMBRIDGE CENTRAL</t>
  </si>
  <si>
    <t>CB/CY/UB</t>
  </si>
  <si>
    <t>CAMBRIDGE CITY</t>
  </si>
  <si>
    <t>CB/CY/UC</t>
  </si>
  <si>
    <t>CB/CY/UD</t>
  </si>
  <si>
    <t>CL/DPL</t>
  </si>
  <si>
    <t>CHELMSFORD TOWN</t>
  </si>
  <si>
    <t>CL/UG</t>
  </si>
  <si>
    <t>CL/UK</t>
  </si>
  <si>
    <t>CL/UL</t>
  </si>
  <si>
    <t>COLCHESTER TOWN</t>
  </si>
  <si>
    <t>IH/DPL</t>
  </si>
  <si>
    <t>IPSWICH TOWN</t>
  </si>
  <si>
    <t>IH/UD</t>
  </si>
  <si>
    <t>IH/UF</t>
  </si>
  <si>
    <t>IH/UG</t>
  </si>
  <si>
    <t>HPCSI</t>
  </si>
  <si>
    <t>HPAggCSI</t>
  </si>
  <si>
    <t>LT/DPL</t>
  </si>
  <si>
    <t>LOWESTOFT</t>
  </si>
  <si>
    <t>NC/CL/UA</t>
  </si>
  <si>
    <t>NORWICH CENTRAL</t>
  </si>
  <si>
    <t>NC/CL/UB</t>
  </si>
  <si>
    <t>NC/CL/UC</t>
  </si>
  <si>
    <t>NC/CL/UF</t>
  </si>
  <si>
    <t>AI/DPL</t>
  </si>
  <si>
    <t>ABINGDON</t>
  </si>
  <si>
    <t>BF/BYN</t>
  </si>
  <si>
    <t>BEDFORD TOWN</t>
  </si>
  <si>
    <t>BDY/UC</t>
  </si>
  <si>
    <t>BRADWELL ABBEY</t>
  </si>
  <si>
    <t>HY/BE</t>
  </si>
  <si>
    <t>HIGH WYCOMBE</t>
  </si>
  <si>
    <t>HY/UC</t>
  </si>
  <si>
    <t>HY/UE</t>
  </si>
  <si>
    <t>HY/UF</t>
  </si>
  <si>
    <t>LOL/DPL</t>
  </si>
  <si>
    <t>LUTON TOWN</t>
  </si>
  <si>
    <t>LOL/UE</t>
  </si>
  <si>
    <t>LOL/UG</t>
  </si>
  <si>
    <t>MQD/WT</t>
  </si>
  <si>
    <t>MILTON KEYNES</t>
  </si>
  <si>
    <t>MQD/UD</t>
  </si>
  <si>
    <t>MQD/UF</t>
  </si>
  <si>
    <t>OF/DPL</t>
  </si>
  <si>
    <t>OXFORD CITY</t>
  </si>
  <si>
    <t>OF/UF</t>
  </si>
  <si>
    <t>OF/UG</t>
  </si>
  <si>
    <t>ACM/PG</t>
  </si>
  <si>
    <t>ALDERSHOT</t>
  </si>
  <si>
    <t>ACM/UE</t>
  </si>
  <si>
    <t>ACM/UF</t>
  </si>
  <si>
    <t>ACM/UG</t>
  </si>
  <si>
    <t>BZ/DPL</t>
  </si>
  <si>
    <t>BASINGSTOKE/BOUNTY</t>
  </si>
  <si>
    <t>GI/UC</t>
  </si>
  <si>
    <t>GUILDFORD/MARTYR</t>
  </si>
  <si>
    <t>GI/UD</t>
  </si>
  <si>
    <t>4.0</t>
  </si>
  <si>
    <t>Amended to incorporate PPC/PSTN/ATM Mix</t>
  </si>
  <si>
    <t>ISI-PPC</t>
  </si>
  <si>
    <t>ISI-3rdP-PPC</t>
  </si>
  <si>
    <t>AggCSI-PPC</t>
  </si>
  <si>
    <t>GI/UG</t>
  </si>
  <si>
    <t>ONLY AT SPECIFIED NGS UNITS</t>
  </si>
  <si>
    <t>UKSELECT - ING</t>
  </si>
  <si>
    <t>UKSELECT - EGR</t>
  </si>
  <si>
    <t>UKSELECT - EGR (From originating OLO to BT)</t>
  </si>
  <si>
    <t>BT Switch Connection 1141 Code</t>
  </si>
  <si>
    <t>Operator Switch Connection 1141 Code</t>
  </si>
  <si>
    <t>Route Type Segment Identifier</t>
  </si>
  <si>
    <t></t>
  </si>
  <si>
    <t>Insert the Route Type Segment Identifier as required in accordance with the guidance shown in the "comment" provided</t>
  </si>
  <si>
    <t>UKSELECT - ING (From BT to CONCERT)</t>
  </si>
  <si>
    <t>READING/ABBEY</t>
  </si>
  <si>
    <t>RG/AB/UB</t>
  </si>
  <si>
    <t>RG/AB/UC</t>
  </si>
  <si>
    <t>RG/UC</t>
  </si>
  <si>
    <t>READING/CENTRAL</t>
  </si>
  <si>
    <t>CB/UM</t>
  </si>
  <si>
    <t>SL/QM</t>
  </si>
  <si>
    <t>SLOUGH</t>
  </si>
  <si>
    <t>SL/UF</t>
  </si>
  <si>
    <t>SL/UJ</t>
  </si>
  <si>
    <t>BYB/DA</t>
  </si>
  <si>
    <t>BALLYMENA</t>
  </si>
  <si>
    <t>BYT/DPL</t>
  </si>
  <si>
    <t>BANGOR</t>
  </si>
  <si>
    <t>BE/CN/UB</t>
  </si>
  <si>
    <t>BE/CENTRAL</t>
  </si>
  <si>
    <t>BE/CN/UC</t>
  </si>
  <si>
    <t>BE/CITY</t>
  </si>
  <si>
    <t>BE/CIT/UD</t>
  </si>
  <si>
    <t>BE/CIT/UG</t>
  </si>
  <si>
    <t>BE/CIT/UH</t>
  </si>
  <si>
    <t>BE/EAS/UB</t>
  </si>
  <si>
    <t>BE/EAST</t>
  </si>
  <si>
    <t>COMBINED APPENDIX 13 &amp; 16 Single Route Summary</t>
  </si>
  <si>
    <t>3.10</t>
  </si>
  <si>
    <t>TRAFFIC CLASS</t>
  </si>
  <si>
    <t>BT to OLO NTS (includes BT Exported NGNP)</t>
  </si>
  <si>
    <t>IA SINGLE STAGE &amp; TWO STAGE</t>
  </si>
  <si>
    <t>NTS from OLO to BT, includes BT imported NGNP</t>
  </si>
  <si>
    <t>BT to OLO NTS only (Voice &amp; PPM data), (includes BT Exported NGNP)</t>
  </si>
  <si>
    <r>
      <t>A-A from BT (used on routes to some OLOs mainly non-CTV)</t>
    </r>
    <r>
      <rPr>
        <sz val="10"/>
        <rFont val="Century Old Style"/>
        <family val="1"/>
      </rPr>
      <t xml:space="preserve"> including BT Exported GNP</t>
    </r>
  </si>
  <si>
    <t>LD/FY</t>
  </si>
  <si>
    <t>LONDONDERRY</t>
  </si>
  <si>
    <t>NY/DA</t>
  </si>
  <si>
    <t>NEWRY</t>
  </si>
  <si>
    <t>OM/DA</t>
  </si>
  <si>
    <t>OMAGH</t>
  </si>
  <si>
    <t>PO/DA</t>
  </si>
  <si>
    <t>PORTADOWN</t>
  </si>
  <si>
    <t>BD/DA</t>
  </si>
  <si>
    <t>BRADFORD</t>
  </si>
  <si>
    <t>BD/2B</t>
  </si>
  <si>
    <t>BRADFORD (2)</t>
  </si>
  <si>
    <t>BD/2D</t>
  </si>
  <si>
    <t>BD/2G</t>
  </si>
  <si>
    <t>LS/UF</t>
  </si>
  <si>
    <t>LEEDS</t>
  </si>
  <si>
    <t>LS/UH</t>
  </si>
  <si>
    <t>LS/UI</t>
  </si>
  <si>
    <t>LS/UL</t>
  </si>
  <si>
    <t>LS/UN</t>
  </si>
  <si>
    <t>LS/UP</t>
  </si>
  <si>
    <t>LS/2A</t>
  </si>
  <si>
    <t>LEEDS (2)</t>
  </si>
  <si>
    <t>LS/2B</t>
  </si>
  <si>
    <t>LS/2C</t>
  </si>
  <si>
    <t>LS/2F</t>
  </si>
  <si>
    <t>LS/2H</t>
  </si>
  <si>
    <t>LS/2I</t>
  </si>
  <si>
    <t>LS/AB</t>
  </si>
  <si>
    <t>LEEDS (4)</t>
  </si>
  <si>
    <t>DL/UD</t>
  </si>
  <si>
    <t>DARLINGTON</t>
  </si>
  <si>
    <t>DU/UD</t>
  </si>
  <si>
    <t>DURHAM</t>
  </si>
  <si>
    <t>HG/DPL</t>
  </si>
  <si>
    <t>HARROGATE</t>
  </si>
  <si>
    <t>MI/GO</t>
  </si>
  <si>
    <t>MIDDLESBROUGH</t>
  </si>
  <si>
    <t>MI/UD</t>
  </si>
  <si>
    <t>MI/UJ</t>
  </si>
  <si>
    <t>MI/UM</t>
  </si>
  <si>
    <t>MP/UB</t>
  </si>
  <si>
    <t>MORPETH</t>
  </si>
  <si>
    <t>NT/B/UC</t>
  </si>
  <si>
    <t>NEWCASTLE CENTRAL</t>
  </si>
  <si>
    <t>NT/B/UK</t>
  </si>
  <si>
    <t>NT/H/UD</t>
  </si>
  <si>
    <t>NEWCASTLE HADRIAN</t>
  </si>
  <si>
    <t>NT/H/UE</t>
  </si>
  <si>
    <t>NT/H/UP</t>
  </si>
  <si>
    <t>R</t>
  </si>
  <si>
    <t>NT/H/UT</t>
  </si>
  <si>
    <t>T</t>
  </si>
  <si>
    <t>SUNDERLAND</t>
  </si>
  <si>
    <t>NT/TY/UB</t>
  </si>
  <si>
    <t>TYNEGATE</t>
  </si>
  <si>
    <t>YO/UB</t>
  </si>
  <si>
    <t>YORK</t>
  </si>
  <si>
    <t>CD/DPL</t>
  </si>
  <si>
    <t>CHESTERFIELD</t>
  </si>
  <si>
    <t>DC/DPL</t>
  </si>
  <si>
    <t>DONCASTER</t>
  </si>
  <si>
    <t>LI/DPL</t>
  </si>
  <si>
    <t>LINCOLN</t>
  </si>
  <si>
    <t>LI/UF</t>
  </si>
  <si>
    <t>SF/ML</t>
  </si>
  <si>
    <t>SHEFFIELD CUTLER</t>
  </si>
  <si>
    <t>SF/UE</t>
  </si>
  <si>
    <t>SF/UG</t>
  </si>
  <si>
    <t>SF/UJ</t>
  </si>
  <si>
    <t>SF/UL</t>
  </si>
  <si>
    <t>SF/UM</t>
  </si>
  <si>
    <t>SF/UO</t>
  </si>
  <si>
    <t>O</t>
  </si>
  <si>
    <t>SF/UP</t>
  </si>
  <si>
    <t>SF/UR</t>
  </si>
  <si>
    <t>SF/US</t>
  </si>
  <si>
    <t>S</t>
  </si>
  <si>
    <t>SF/UT</t>
  </si>
  <si>
    <t>PR/UC</t>
  </si>
  <si>
    <t>PRESTON (LANCS)</t>
  </si>
  <si>
    <t>PR/UE</t>
  </si>
  <si>
    <t>PR/UG</t>
  </si>
  <si>
    <t>Egress (Includes; OLO to BT A-A, OLO to BT Non-Geographic (exc. NTS) &amp; BT Imported GNP)</t>
  </si>
  <si>
    <t>PR/UH</t>
  </si>
  <si>
    <t>PR/UK</t>
  </si>
  <si>
    <t>PR/UL</t>
  </si>
  <si>
    <t>PR/UN</t>
  </si>
  <si>
    <t>CE/UD</t>
  </si>
  <si>
    <t>CARLISLE</t>
  </si>
  <si>
    <t>CE/UF</t>
  </si>
  <si>
    <t>CE/UH</t>
  </si>
  <si>
    <t>KL/UC</t>
  </si>
  <si>
    <t>KENDAL</t>
  </si>
  <si>
    <t>BK/UC</t>
  </si>
  <si>
    <t>BLACKBURN (LANCS)</t>
  </si>
  <si>
    <t>BOLTON</t>
  </si>
  <si>
    <t>BL/UL</t>
  </si>
  <si>
    <t>BL/UM</t>
  </si>
  <si>
    <t>BL/UP</t>
  </si>
  <si>
    <t>LV/BOO/UD</t>
  </si>
  <si>
    <t>BOOTLE (LV)</t>
  </si>
  <si>
    <t>LV/CEN/UE</t>
  </si>
  <si>
    <t>CENTRAL (LV)</t>
  </si>
  <si>
    <t>LV/CEN/UF</t>
  </si>
  <si>
    <t>LV/CEN/UK</t>
  </si>
  <si>
    <t>LV/CEN/UL</t>
  </si>
  <si>
    <t>LV/CEN/UM</t>
  </si>
  <si>
    <t>LV/CEN/UR</t>
  </si>
  <si>
    <t>LV/CEN/US</t>
  </si>
  <si>
    <t>LV/CEN/UT</t>
  </si>
  <si>
    <t>LV/CEN/UU</t>
  </si>
  <si>
    <t>U</t>
  </si>
  <si>
    <t>LV/ROY/UE</t>
  </si>
  <si>
    <t>ROYAL</t>
  </si>
  <si>
    <t>WA/UK</t>
  </si>
  <si>
    <t>WARRINGTON</t>
  </si>
  <si>
    <t>WA/UL</t>
  </si>
  <si>
    <t>WA/UN</t>
  </si>
  <si>
    <t>WA/UO</t>
  </si>
  <si>
    <t>MR/BAY/UA</t>
  </si>
  <si>
    <t>BAILEY</t>
  </si>
  <si>
    <t>MR/BAR/UA</t>
  </si>
  <si>
    <t>BARBICAN</t>
  </si>
  <si>
    <t>MR/BAS/UA</t>
  </si>
  <si>
    <t>BASTION</t>
  </si>
  <si>
    <t>MR/BLA/UE</t>
  </si>
  <si>
    <t>BLACKFRIARS</t>
  </si>
  <si>
    <t>MR/BLA/UF</t>
  </si>
  <si>
    <t>MR/BRI/UA</t>
  </si>
  <si>
    <t>BRIDGE</t>
  </si>
  <si>
    <t>MR/CAN/UA</t>
  </si>
  <si>
    <t>CANNON</t>
  </si>
  <si>
    <t>MR/CAS/UA</t>
  </si>
  <si>
    <t>CASTLE</t>
  </si>
  <si>
    <t>MR/CHP/UA</t>
  </si>
  <si>
    <t>CHEAPSIDE</t>
  </si>
  <si>
    <t>MR/CIT/UA</t>
  </si>
  <si>
    <t>CITADEL</t>
  </si>
  <si>
    <t>MR/CFW/UA</t>
  </si>
  <si>
    <t>CROFT</t>
  </si>
  <si>
    <t>MR/CRE/UA</t>
  </si>
  <si>
    <t>CRESCENT</t>
  </si>
  <si>
    <t>MR/DEA/UA</t>
  </si>
  <si>
    <t>DEANSGATE</t>
  </si>
  <si>
    <t>MR/GAR/UA</t>
  </si>
  <si>
    <t>GARRISON</t>
  </si>
  <si>
    <t>MR/GRO/UA</t>
  </si>
  <si>
    <t>GROSVENOR</t>
  </si>
  <si>
    <t>MR/MIL/UA</t>
  </si>
  <si>
    <t>MILLGATE</t>
  </si>
  <si>
    <t>MR/POR/UA</t>
  </si>
  <si>
    <t>PORTICO</t>
  </si>
  <si>
    <t>MR/ROY/UA</t>
  </si>
  <si>
    <t>MR/SEN/UA</t>
  </si>
  <si>
    <t>SENTINEL</t>
  </si>
  <si>
    <t>MR/SAL/UF</t>
  </si>
  <si>
    <t>SALE</t>
  </si>
  <si>
    <t>MR/STO/UC</t>
  </si>
  <si>
    <t>STOCKPORT</t>
  </si>
  <si>
    <t>AB/LN/UD</t>
  </si>
  <si>
    <t>ABERDEEN LOCHNAGAR</t>
  </si>
  <si>
    <t>AB/LN/UF</t>
  </si>
  <si>
    <t>DUNDEE STEEPLE</t>
  </si>
  <si>
    <t>DE/UE</t>
  </si>
  <si>
    <t>DE/UF</t>
  </si>
  <si>
    <t>DHV/DPL</t>
  </si>
  <si>
    <t>DUNFERMLINE</t>
  </si>
  <si>
    <t>PH/DPL</t>
  </si>
  <si>
    <t>PERTH</t>
  </si>
  <si>
    <t>BATHGATE</t>
  </si>
  <si>
    <t>EH/GMS</t>
  </si>
  <si>
    <t>EDINBURGH GORGIE MILLS</t>
  </si>
  <si>
    <t>EH/GMS/UB</t>
  </si>
  <si>
    <t>EH/GMS/UC</t>
  </si>
  <si>
    <t>EH/GMS/UD</t>
  </si>
  <si>
    <t>EH/GMS/UE</t>
  </si>
  <si>
    <t>EH/GMS/UF</t>
  </si>
  <si>
    <t>EH/HYD/UA</t>
  </si>
  <si>
    <t>Closed DLEs removed from look up table. Route Type Segment Identifier field added. Change to show that BT will insert the CP Ref. No. instead of the Operator. DISCs added to look up table. NGSs(DJSUs) added to All Units look up table.</t>
  </si>
  <si>
    <t>L/RADON NGS(J)</t>
  </si>
  <si>
    <t>L/INDIUM NGS(J)</t>
  </si>
  <si>
    <t>L/NEON NGS(J)</t>
  </si>
  <si>
    <t>L/CARBON NGS(J)</t>
  </si>
  <si>
    <t>L/ZINC NGS(J)</t>
  </si>
  <si>
    <t>L/COPPER NGS(J)</t>
  </si>
  <si>
    <t>L/ARGON NGS(J)</t>
  </si>
  <si>
    <t>3.9a</t>
  </si>
  <si>
    <t xml:space="preserve">Clarification of Capacity Re-arrangement entries </t>
  </si>
  <si>
    <t>EDINBURGH HOLYROOD</t>
  </si>
  <si>
    <t>GL/NR</t>
  </si>
  <si>
    <t>GALASHIELS</t>
  </si>
  <si>
    <t>EH/WAV/UC</t>
  </si>
  <si>
    <t>EDINBURGH WAVERLEY</t>
  </si>
  <si>
    <t>GW/CEN/UE</t>
  </si>
  <si>
    <t>GLASGOW CENTRAL</t>
  </si>
  <si>
    <t>Amended Look up table to show PO/UI and BE/CIT/UB as WATs. Added comment on Appendix 16 &amp; 13 POC heading field to identify requirements for identifying the relevant POC.</t>
  </si>
  <si>
    <t>GW/CENF01</t>
  </si>
  <si>
    <t>GW/CEN/UG</t>
  </si>
  <si>
    <t>GW/CEN/UI</t>
  </si>
  <si>
    <t>GW/CEN/UJ</t>
  </si>
  <si>
    <t>GW/CEN/UL</t>
  </si>
  <si>
    <t>GW/DOU/UD</t>
  </si>
  <si>
    <t>GLASGOW DOUGLAS</t>
  </si>
  <si>
    <t>IV/UC</t>
  </si>
  <si>
    <t>INVERNESS MACDHUI</t>
  </si>
  <si>
    <t>IV/UF</t>
  </si>
  <si>
    <t>IV/CM</t>
  </si>
  <si>
    <t>INVERNESS CAMERON</t>
  </si>
  <si>
    <t>LRM/DPL</t>
  </si>
  <si>
    <t>LERWICK</t>
  </si>
  <si>
    <t>AY/TB</t>
  </si>
  <si>
    <t>AYR</t>
  </si>
  <si>
    <t>DS/DPL</t>
  </si>
  <si>
    <t>DUMFRIES</t>
  </si>
  <si>
    <t>GK/LY</t>
  </si>
  <si>
    <t>GREENOCK</t>
  </si>
  <si>
    <t>IE/BO/UB</t>
  </si>
  <si>
    <t>IRVINE BOURTREE</t>
  </si>
  <si>
    <t>IE/BO/UC</t>
  </si>
  <si>
    <t>IE/BO/UD</t>
  </si>
  <si>
    <t>IE/BO/UG</t>
  </si>
  <si>
    <t>CVL/UB</t>
  </si>
  <si>
    <t>CLYDE VALLEY</t>
  </si>
  <si>
    <t>CVL/UD</t>
  </si>
  <si>
    <t>AD/DA</t>
  </si>
  <si>
    <t>ASHFORD</t>
  </si>
  <si>
    <t>EG/GL</t>
  </si>
  <si>
    <t>EAST GRINSTEAD</t>
  </si>
  <si>
    <t>HS/HL</t>
  </si>
  <si>
    <t>HASTINGS</t>
  </si>
  <si>
    <t>MA/CEN</t>
  </si>
  <si>
    <t>MAIDSTONE</t>
  </si>
  <si>
    <t>CH/DA</t>
  </si>
  <si>
    <t>MEDWAY</t>
  </si>
  <si>
    <t>CH/UF</t>
  </si>
  <si>
    <t>CH/UG</t>
  </si>
  <si>
    <t>TUNBRIDGE WELLS</t>
  </si>
  <si>
    <t>TW/UE</t>
  </si>
  <si>
    <t>BR/GN</t>
  </si>
  <si>
    <t>BRIGHTON WITHDEAN</t>
  </si>
  <si>
    <t>BR/UC</t>
  </si>
  <si>
    <t>BR/UD</t>
  </si>
  <si>
    <t>CY/WN</t>
  </si>
  <si>
    <t>CRAWLEY</t>
  </si>
  <si>
    <t>Corrected error in BT Switch Connection 114 code validation against All Units Table</t>
  </si>
  <si>
    <t>3.17b</t>
  </si>
  <si>
    <t>EA/DA</t>
  </si>
  <si>
    <t>IEC</t>
  </si>
  <si>
    <t>AggCSI</t>
  </si>
  <si>
    <t>IBI</t>
  </si>
  <si>
    <t>EASTBOURNE</t>
  </si>
  <si>
    <t>HGR/DA</t>
  </si>
  <si>
    <t>HAYWARDS HEATH</t>
  </si>
  <si>
    <t>PT/UC</t>
  </si>
  <si>
    <t>PORTSMOUTH CENTRAL</t>
  </si>
  <si>
    <t>PT/UD</t>
  </si>
  <si>
    <t>PT/UF</t>
  </si>
  <si>
    <t>HMC/DA</t>
  </si>
  <si>
    <t>HORSHAM</t>
  </si>
  <si>
    <t>HMC/UD</t>
  </si>
  <si>
    <t>HMC/UE</t>
  </si>
  <si>
    <t>BH/PN</t>
  </si>
  <si>
    <t>BOURNEMOUTH</t>
  </si>
  <si>
    <t>BH/PN/UC</t>
  </si>
  <si>
    <t>BH/UD</t>
  </si>
  <si>
    <t>BH/UE</t>
  </si>
  <si>
    <t>BH/UF</t>
  </si>
  <si>
    <t>SALISBURY</t>
  </si>
  <si>
    <t>SO/CL</t>
  </si>
  <si>
    <t>SOUTHAMPTON</t>
  </si>
  <si>
    <t>SO/UJ</t>
  </si>
  <si>
    <t>SO/UL</t>
  </si>
  <si>
    <t>SO/UP</t>
  </si>
  <si>
    <t>SO/UQ</t>
  </si>
  <si>
    <t>Q</t>
  </si>
  <si>
    <t>WQU/UB</t>
  </si>
  <si>
    <t>WINTON</t>
  </si>
  <si>
    <t>WQU/UG</t>
  </si>
  <si>
    <t>BED/UC</t>
  </si>
  <si>
    <t>BEDMINSTER</t>
  </si>
  <si>
    <t>BS/RED/UB</t>
  </si>
  <si>
    <t>BRISTOL REDCLIFFE</t>
  </si>
  <si>
    <t>BS/RED/UF</t>
  </si>
  <si>
    <t>BS/RED/UJ</t>
  </si>
  <si>
    <t>BRADFORD TEKTITES NGS</t>
  </si>
  <si>
    <t>BD/TKT</t>
  </si>
  <si>
    <t>BHR/LPS</t>
  </si>
  <si>
    <t>BM/AZT</t>
  </si>
  <si>
    <t>BM/JDE</t>
  </si>
  <si>
    <t>BM/SIL</t>
  </si>
  <si>
    <t>NGS ROUTEID (ONLY REQ'D FOR SEGREGATED ROUTE OPTION)</t>
  </si>
  <si>
    <t>BS/BSN</t>
  </si>
  <si>
    <t>BRISTOL ZIRCON NGS</t>
  </si>
  <si>
    <t>BS/ZCN</t>
  </si>
  <si>
    <t>CAMBRIDGE CELESTINE NGS</t>
  </si>
  <si>
    <t>CB/CTN</t>
  </si>
  <si>
    <t>CARDIFF IOLITE NGS</t>
  </si>
  <si>
    <t>CF/ILT</t>
  </si>
  <si>
    <t>CHELMSFORD CITRINE NGS</t>
  </si>
  <si>
    <t>CL/CTR</t>
  </si>
  <si>
    <t>CHESTER DANBURITE NGS</t>
  </si>
  <si>
    <t>CS/DBT</t>
  </si>
  <si>
    <t>COVENTRY AGATE NGS</t>
  </si>
  <si>
    <t>CV/AGT</t>
  </si>
  <si>
    <t>CLYDE VALLEY MOISSANITE NGS</t>
  </si>
  <si>
    <t>CVL/MST</t>
  </si>
  <si>
    <t>CRAWLEY PERIDOT NGS</t>
  </si>
  <si>
    <t>CY/PRD</t>
  </si>
  <si>
    <t>DL/RDN</t>
  </si>
  <si>
    <t>EDINBURGH RUBY NGS</t>
  </si>
  <si>
    <t>EH/RBY</t>
  </si>
  <si>
    <t>EXETER GOLD NGS</t>
  </si>
  <si>
    <t>EX/GLD</t>
  </si>
  <si>
    <t>GUILDFORD ALMANDINE NGS</t>
  </si>
  <si>
    <t>GI/AMD</t>
  </si>
  <si>
    <t>IPSWICH MORGANITE NGS</t>
  </si>
  <si>
    <t>IH/MRG</t>
  </si>
  <si>
    <t>L/ALBITE NGS</t>
  </si>
  <si>
    <t>L/ABT</t>
  </si>
  <si>
    <t>L/ARG</t>
  </si>
  <si>
    <t>L/AXINITE NGS</t>
  </si>
  <si>
    <t>L/AXT</t>
  </si>
  <si>
    <t>L/CARNELIAN NGS</t>
  </si>
  <si>
    <t>L/CRN</t>
  </si>
  <si>
    <t>L/GARNET NGS</t>
  </si>
  <si>
    <t>L/PLATINUM NGS</t>
  </si>
  <si>
    <t>L/PLT</t>
  </si>
  <si>
    <t>Scenario</t>
  </si>
  <si>
    <t>Scenario Description</t>
  </si>
  <si>
    <t>COSMOS order 1</t>
  </si>
  <si>
    <t>COSMOS order 2</t>
  </si>
  <si>
    <t>COSMOS order 3</t>
  </si>
  <si>
    <t>COSMOS order 4</t>
  </si>
  <si>
    <t>COSMOS order 5</t>
  </si>
  <si>
    <t>COSMOS order 6</t>
  </si>
  <si>
    <t>Provide of a new chargeable VIC CCT with NO new Physical CCT.</t>
  </si>
  <si>
    <t>Provide new virtual circuit (no associated physical cct). Raise connection charge.</t>
  </si>
  <si>
    <t>N/A</t>
  </si>
  <si>
    <t>Provide of a new chargeable VIC CCT &amp; Provide a new Physical CCT.</t>
  </si>
  <si>
    <t>Provide new zero rated physical circuit.</t>
  </si>
  <si>
    <t>Provide of a new FREE VIC CCT &amp; Provide new FREE Physical CCT</t>
  </si>
  <si>
    <t>Provide new free physical cct required for NT/X/YY DLE closure.</t>
  </si>
  <si>
    <t>Provide new free VIC required for NT/X/YY DLE closure.</t>
  </si>
  <si>
    <t xml:space="preserve">Provision of a new VIC CCT linked to a physical CCT already installed at the NGS. Applies to a consolidated operator to create Tandem VIC
 orders and no physical CCT move is required. 
</t>
  </si>
  <si>
    <t xml:space="preserve">Provide tandem VIC circuits (no charge). </t>
  </si>
  <si>
    <t xml:space="preserve">Raise a DR order against the existing physical CCT to change the billing code to G2 (to zero-rate the physical) </t>
  </si>
  <si>
    <t xml:space="preserve">Provide a new DLE VIC CCT linked to an existing, installed physical CCT where the physical circuit must first be rearranged off the DLE switch to the NGS. The customer must pay for the rearrange.
</t>
  </si>
  <si>
    <t>Raise re-arrange existing physical DLE circuit to NGS.</t>
  </si>
  <si>
    <t xml:space="preserve">Provide new DLE VIC CCTs linked to existing physical CCT at the NGS. The customer must pay a re-arrangement charge 
against the DLE VIC CCTs.  </t>
  </si>
  <si>
    <t xml:space="preserve">Provide DLE VIC circuits with G1 no connection charge and maintain the Associated Circuit ID on EPS using the physical CCT already installed.
                                                                                                      </t>
  </si>
  <si>
    <t xml:space="preserve">Provide tandem VIC circuits with G1 no connection charge and maintain the Associated Circuit ID on EPS using the 
physical CCT already installed.
</t>
  </si>
  <si>
    <t xml:space="preserve">Raise DR orders against the existing 21 physical CCTs to change the billing code to G2 (to zero-rate the physicals) and update the Associated Orders field on EPS using the VIC CCT from Order 1.
</t>
  </si>
  <si>
    <t>Raise DR orders against the 6 DLE VIC CCT with a Z9 billing code so that the customer  is billed a rearrangement charge against the DLE VIC CCT.</t>
  </si>
  <si>
    <t xml:space="preserve">L/XYZ/1 CP switch closure. Provide new physical circuits at NGS. Raise DLE VIC circuits and link to DLE physicals. Cease DLE physical circuits after traffic has been transferred to NGS route. CP pays re-arrange charge.  
</t>
  </si>
  <si>
    <t>Provide NGS physical CCT with billing code G3.</t>
  </si>
  <si>
    <t xml:space="preserve">Provide VIC CCT order with billing code G1 (no connection charges) update EPS to Associate to existing physical cct to transfer billing attributes                                                                         
</t>
  </si>
  <si>
    <t xml:space="preserve">Raise DR order against physical circuit (zero rate physicals) and transfer circuit attributes to new associated DLE VIC circuit.                       </t>
  </si>
  <si>
    <t>After closure of original DLE VIC order on COSMOSS raise DR order against DLE VIC circuit and raise re-arrangement charge. Z9</t>
  </si>
  <si>
    <t>Cease physical circuits (no rebate charges will be raised as circuits have been zero rated).</t>
  </si>
  <si>
    <t xml:space="preserve">Provide new DLE  &amp; Tandem VIC CCTs linked to existing physical CCT at the NGS. The customer must pay a re-arrangement charge against the DLE VIC CCTs..  </t>
  </si>
  <si>
    <t xml:space="preserve">Provide DLE VIC CCT order with billing code G1 (no connection charges) update EPS to Associate to existing physical cct to transfer billing attributes                                                                                               </t>
  </si>
  <si>
    <t>Raise DR orders against the existing 8 NGS physical CCTs &amp; 2 DLE Physical  to change the billing code to G2 (to zero-rate the physicals) and update the Associated Orders field on EPS using the VIC CCT from Order 1.</t>
  </si>
  <si>
    <t xml:space="preserve">Raise DR orders remaining  2 NGS physical CCTs using the billing code  G3 
(to zero-rate the physicals)
</t>
  </si>
  <si>
    <t>Raise DR orders against the 2 DLE VIC CCT with a Z9 billing code so that the customer  is billed a rearrangement charge against the DLE VIC CCT.</t>
  </si>
  <si>
    <r>
      <t xml:space="preserve">Provide VIC CCT order with billing code G1 (no connection charges) update EPS to Associate to existing physical cct to transfer billing attributes </t>
    </r>
    <r>
      <rPr>
        <b/>
        <sz val="10"/>
        <color indexed="8"/>
        <rFont val="Arial"/>
        <family val="2"/>
      </rPr>
      <t xml:space="preserve">    </t>
    </r>
  </si>
  <si>
    <r>
      <t>Raise CEASE orders against the existing 2 physical DLE CCTs</t>
    </r>
    <r>
      <rPr>
        <b/>
        <sz val="10"/>
        <color indexed="8"/>
        <rFont val="Arial"/>
        <family val="2"/>
      </rPr>
      <t xml:space="preserve">
</t>
    </r>
  </si>
  <si>
    <t>VIC CP Type</t>
  </si>
  <si>
    <t>Consolidated &amp; Segregated</t>
  </si>
  <si>
    <t>Segregated only</t>
  </si>
  <si>
    <r>
      <t xml:space="preserve">SCENARIO 7B </t>
    </r>
    <r>
      <rPr>
        <sz val="10"/>
        <color indexed="18"/>
        <rFont val="Arial"/>
        <family val="2"/>
      </rPr>
      <t xml:space="preserve">- Verizon scenario (segregated CP)  where the </t>
    </r>
    <r>
      <rPr>
        <b/>
        <u val="single"/>
        <sz val="10"/>
        <color indexed="18"/>
        <rFont val="Arial"/>
        <family val="2"/>
      </rPr>
      <t xml:space="preserve">PART </t>
    </r>
    <r>
      <rPr>
        <sz val="10"/>
        <color indexed="18"/>
        <rFont val="Arial"/>
        <family val="2"/>
      </rPr>
      <t xml:space="preserve">existing egress 
Physical route is to be rearranged as a new Egress VDLE route at no charge using cease and provide orders. Provide  10 new DLE VIC CCTs NOT linked to existing physical CCT at the NGS. 
</t>
    </r>
  </si>
  <si>
    <t>Provide new DLE VIC orders and raise connection charge.</t>
  </si>
  <si>
    <t>Raise provide  orders for new VDLE route ) with billing code  Billing Override code G3 (to zero-rate physical)</t>
  </si>
  <si>
    <t>Raise cease orders for 5 of original physical ccts on Egress route which will generate Cease rebates</t>
  </si>
  <si>
    <t>7A</t>
  </si>
  <si>
    <t>7B</t>
  </si>
  <si>
    <t>BAU VIC scenarios and order requirements matrix</t>
  </si>
  <si>
    <t>Consolidated only</t>
  </si>
  <si>
    <t>L/PEARL NGS</t>
  </si>
  <si>
    <t>L/PRL</t>
  </si>
  <si>
    <t>L/PYROPE NGS</t>
  </si>
  <si>
    <t>L/PYP</t>
  </si>
  <si>
    <t>L/QUARTZ NGS</t>
  </si>
  <si>
    <t>L/QTZ</t>
  </si>
  <si>
    <t>L/RUTILE NGS</t>
  </si>
  <si>
    <t>L/RTL</t>
  </si>
  <si>
    <t>L/TOPAZ NGS</t>
  </si>
  <si>
    <t>L/TPZ</t>
  </si>
  <si>
    <t>LE/DTL</t>
  </si>
  <si>
    <t>LE/OPL</t>
  </si>
  <si>
    <t>LUTON HELIOTROPE NGS</t>
  </si>
  <si>
    <t>LOL/HTP</t>
  </si>
  <si>
    <t>BVN/UE</t>
  </si>
  <si>
    <t>CMO/DPL</t>
  </si>
  <si>
    <t>CMO/UD</t>
  </si>
  <si>
    <t>CMO/UG</t>
  </si>
  <si>
    <t>CMO/UH</t>
  </si>
  <si>
    <t>KZ/UC</t>
  </si>
  <si>
    <t>KETTERING</t>
  </si>
  <si>
    <t>NC/DPL</t>
  </si>
  <si>
    <t>NORWICH CITY</t>
  </si>
  <si>
    <t>PO/UJ</t>
  </si>
  <si>
    <t>SU/UR</t>
  </si>
  <si>
    <t>TW/UQ</t>
  </si>
  <si>
    <t>CE/CRS</t>
  </si>
  <si>
    <t>LEEDS TURQUOISE NGS</t>
  </si>
  <si>
    <t>LS/TQS</t>
  </si>
  <si>
    <t>LV/GPM</t>
  </si>
  <si>
    <t>MA/SCT</t>
  </si>
  <si>
    <t>MTF/UF</t>
  </si>
  <si>
    <t>MQD/KYN</t>
  </si>
  <si>
    <t>MR/JASPER NGS</t>
  </si>
  <si>
    <t>MR/JSP</t>
  </si>
  <si>
    <t>MR/MLL/UA</t>
  </si>
  <si>
    <t>NEWCASTLE SARD NGS</t>
  </si>
  <si>
    <t>NT/SRD</t>
  </si>
  <si>
    <t>OF/DRV</t>
  </si>
  <si>
    <t>PE/LZT</t>
  </si>
  <si>
    <t>PRESTON PYRITE NGS</t>
  </si>
  <si>
    <t>PR/PYT</t>
  </si>
  <si>
    <t>PORTSMOUTH IVORY NGS</t>
  </si>
  <si>
    <t>PT/IRY</t>
  </si>
  <si>
    <t>RG/MSN</t>
  </si>
  <si>
    <t>SALISBURY SPINEL NGS</t>
  </si>
  <si>
    <t>SA/SPN</t>
  </si>
  <si>
    <t>SHEFFIELD SAPPHIRE NGS</t>
  </si>
  <si>
    <t>SF/SPH</t>
  </si>
  <si>
    <t>SL/CDM</t>
  </si>
  <si>
    <t>SOUTHAMPTON SHELL NGS</t>
  </si>
  <si>
    <t>SO/SHL</t>
  </si>
  <si>
    <t>STK/BYL</t>
  </si>
  <si>
    <t>SWP/SDT</t>
  </si>
  <si>
    <t>TW/JAC</t>
  </si>
  <si>
    <t>WARRINGTON HELIDORE NGS</t>
  </si>
  <si>
    <t>WA/HLD</t>
  </si>
  <si>
    <t>WOLVERHAMPTON BARYTE NGS</t>
  </si>
  <si>
    <t>WV/BRY</t>
  </si>
  <si>
    <t>Indirect Access/Carrier Pre-Select Voice</t>
  </si>
  <si>
    <t>Indirect Access/Carrier Pre-Select Data (Unmetered)</t>
  </si>
  <si>
    <t>Indirect Access/Carrier Pre-Select Data (PPM)</t>
  </si>
  <si>
    <t>NON-NTS Egress</t>
  </si>
  <si>
    <t>NTS Egress</t>
  </si>
  <si>
    <t>Addition of "Extension Ccts required" column (App16)</t>
  </si>
  <si>
    <t>Separation of Egress traffic forecast into NON-NTS Egress and NTS Egress (App13).</t>
  </si>
  <si>
    <t>Formal issue of the combined Appendix 16 &amp; 13 forms and removal of appendix 16C (Dial IP specific capacity profile) as Dial IP routes should be entered on normal combined App16 &amp; App13.</t>
  </si>
  <si>
    <t>Traffic forecast periods changed to align with Capacity Profile periods for Year 1 and to be End of Year only values for Years 2 and 3.</t>
  </si>
  <si>
    <t>Carrier Pre-Select added to Indirect Access traffic forecast Columns</t>
  </si>
  <si>
    <t>BS/RED/UM</t>
  </si>
  <si>
    <t>BS/RED/UR</t>
  </si>
  <si>
    <t>BRISTOL REDCLIFFE(2)</t>
  </si>
  <si>
    <t>BA/DPL</t>
  </si>
  <si>
    <t>BATH KINGSMEAD</t>
  </si>
  <si>
    <t>KCU/UD</t>
  </si>
  <si>
    <t>KINGSWOOD</t>
  </si>
  <si>
    <t>WM/DPL</t>
  </si>
  <si>
    <t>WESTON SUPER MARE</t>
  </si>
  <si>
    <t>EX/UE</t>
  </si>
  <si>
    <t>EXETER CASTLE</t>
  </si>
  <si>
    <t>EX/UJ</t>
  </si>
  <si>
    <t>EX/UK</t>
  </si>
  <si>
    <t>TA/DPL</t>
  </si>
  <si>
    <t>TORQUAY</t>
  </si>
  <si>
    <t>CM/DA</t>
  </si>
  <si>
    <t>CHELTENHAM</t>
  </si>
  <si>
    <t>SWP/WY</t>
  </si>
  <si>
    <t>SWINDON</t>
  </si>
  <si>
    <t>SWP/UG</t>
  </si>
  <si>
    <t>SWP/UJ</t>
  </si>
  <si>
    <t>SWP/UK</t>
  </si>
  <si>
    <t>GR/UC</t>
  </si>
  <si>
    <t>GLOUCESTER</t>
  </si>
  <si>
    <t>GR/UE</t>
  </si>
  <si>
    <t>GR/UF</t>
  </si>
  <si>
    <t>GR/UH</t>
  </si>
  <si>
    <t>CIP/UE</t>
  </si>
  <si>
    <t>CROWNHILL</t>
  </si>
  <si>
    <t>PY/UC</t>
  </si>
  <si>
    <t>PLYMOUTH</t>
  </si>
  <si>
    <t>SAJ/DPL</t>
  </si>
  <si>
    <t>ST AUSTELL</t>
  </si>
  <si>
    <t>SAJ/UC</t>
  </si>
  <si>
    <t>TO/DPL</t>
  </si>
  <si>
    <t>TRURO</t>
  </si>
  <si>
    <t>BNP/DA</t>
  </si>
  <si>
    <t>BRIDGEND</t>
  </si>
  <si>
    <t>CF/TY</t>
  </si>
  <si>
    <t>CARDIFF</t>
  </si>
  <si>
    <t>CF/UD</t>
  </si>
  <si>
    <t>CF/UE</t>
  </si>
  <si>
    <t>CF/UF</t>
  </si>
  <si>
    <t>CF/UG</t>
  </si>
  <si>
    <t>CF/UL</t>
  </si>
  <si>
    <t>HV/CD</t>
  </si>
  <si>
    <t>HAVERFORDWEST</t>
  </si>
  <si>
    <t>NM/DPL</t>
  </si>
  <si>
    <t>NEATH</t>
  </si>
  <si>
    <t>NE/CR</t>
  </si>
  <si>
    <t>NEWPORT (GWENT)</t>
  </si>
  <si>
    <t>NE/UF</t>
  </si>
  <si>
    <t>NE/UG</t>
  </si>
  <si>
    <t>NE/UH</t>
  </si>
  <si>
    <t>PN/DA</t>
  </si>
  <si>
    <t>PONTYPRIDD</t>
  </si>
  <si>
    <t>SX/SD</t>
  </si>
  <si>
    <t>SWANSEA</t>
  </si>
  <si>
    <t>SX/UF</t>
  </si>
  <si>
    <t>SX/UH</t>
  </si>
  <si>
    <t>BP/DA</t>
  </si>
  <si>
    <t>BARNSTAPLE</t>
  </si>
  <si>
    <t>TU/DA</t>
  </si>
  <si>
    <t>TAUNTON</t>
  </si>
  <si>
    <t>TU/V/UF</t>
  </si>
  <si>
    <t>TU/V/UJ</t>
  </si>
  <si>
    <t>BG/DPL</t>
  </si>
  <si>
    <t>BG/UF</t>
  </si>
  <si>
    <t>CS/UB</t>
  </si>
  <si>
    <t>CHESTER CENTRAL</t>
  </si>
  <si>
    <t>CS/UD</t>
  </si>
  <si>
    <t>HR/WS</t>
  </si>
  <si>
    <t>HEREFORD</t>
  </si>
  <si>
    <t>RE/AK</t>
  </si>
  <si>
    <t>RHYL</t>
  </si>
  <si>
    <t>SY/RV</t>
  </si>
  <si>
    <t>SHREWSBURY</t>
  </si>
  <si>
    <t>SY/UC</t>
  </si>
  <si>
    <t>SY/UE</t>
  </si>
  <si>
    <t>TELFORD</t>
  </si>
  <si>
    <t>WX/DPL</t>
  </si>
  <si>
    <t>WREXHAM GROSVENOR</t>
  </si>
  <si>
    <t>L/BAY/UF</t>
  </si>
  <si>
    <t>BAYSWATER</t>
  </si>
  <si>
    <t>L/HAM/UE</t>
  </si>
  <si>
    <t>HAMPSTEAD</t>
  </si>
  <si>
    <t>L/MUS/UK</t>
  </si>
  <si>
    <t>HOWLAND STREET</t>
  </si>
  <si>
    <t>L/MAI/UD</t>
  </si>
  <si>
    <t>MAIDA VALE</t>
  </si>
  <si>
    <t>L/MAY/UF</t>
  </si>
  <si>
    <t>MAYFAIR</t>
  </si>
  <si>
    <t>L/NPN/CPU</t>
  </si>
  <si>
    <t>SEYMOUR</t>
  </si>
  <si>
    <t>L/PAD/UE</t>
  </si>
  <si>
    <t>PADDINGTON</t>
  </si>
  <si>
    <t>L/NPN/UF</t>
  </si>
  <si>
    <t>L/FLA/UC</t>
  </si>
  <si>
    <t>CHELSEA</t>
  </si>
  <si>
    <t>FULHAM</t>
  </si>
  <si>
    <t>L/FUL/UD</t>
  </si>
  <si>
    <t>L/MAC/UE</t>
  </si>
  <si>
    <t>NINE ELMS</t>
  </si>
  <si>
    <t>L/VIC/UC</t>
  </si>
  <si>
    <t>PIMLICO</t>
  </si>
  <si>
    <t>L/WAT/UD</t>
  </si>
  <si>
    <t>SOUTHBANK</t>
  </si>
  <si>
    <t>L/WAT/UE</t>
  </si>
  <si>
    <t>SOUTH KENSINGTON</t>
  </si>
  <si>
    <t>L/KEN/UG</t>
  </si>
  <si>
    <t>L/WHI/UC</t>
  </si>
  <si>
    <t>WHITEHALL</t>
  </si>
  <si>
    <t>L/STP/UA</t>
  </si>
  <si>
    <t>ST. PAULS (BAYNARD)</t>
  </si>
  <si>
    <t>L/NOR/UC</t>
  </si>
  <si>
    <t>LOWER HOLLOWAY</t>
  </si>
  <si>
    <t>L/ARC/UC</t>
  </si>
  <si>
    <t>UPPER HOLLOWAY</t>
  </si>
  <si>
    <t>L/AMH/UE</t>
  </si>
  <si>
    <t>L/MOU/UF</t>
  </si>
  <si>
    <t>L/PB/UE</t>
  </si>
  <si>
    <t>L/PB/UJ</t>
  </si>
  <si>
    <t>L/NS/UD</t>
  </si>
  <si>
    <t>L/OP/UC</t>
  </si>
  <si>
    <t>L/OP/UD</t>
  </si>
  <si>
    <t>L/OP/UE</t>
  </si>
  <si>
    <t>L/THA/UB</t>
  </si>
  <si>
    <t>L/SES/UH</t>
  </si>
  <si>
    <t>L/SES/UJ</t>
  </si>
  <si>
    <t>L/SS/UJ</t>
  </si>
  <si>
    <t>L/SS/UN</t>
  </si>
  <si>
    <t>L/SS/UP</t>
  </si>
  <si>
    <t>L/POL/UD</t>
  </si>
  <si>
    <t>NORBURY</t>
  </si>
  <si>
    <t>Amended to allow STP working to NGSs.</t>
  </si>
  <si>
    <t xml:space="preserve">For Traffic routes to BT Switch Connections using STP working enter the STP Route "n" designation applicable from the relevant Appendix 26 form </t>
  </si>
  <si>
    <t>L/FAI/UC</t>
  </si>
  <si>
    <t>NORTH CHEAM</t>
  </si>
  <si>
    <t>L/ER/UH</t>
  </si>
  <si>
    <t>L/ER/UJ</t>
  </si>
  <si>
    <t>L/KIN/UF</t>
  </si>
  <si>
    <t>L/SWS/UJ</t>
  </si>
  <si>
    <t>L/NWS/UA</t>
  </si>
  <si>
    <t>NWSSC (COLINDALE)</t>
  </si>
  <si>
    <t>L/HAR/UD</t>
  </si>
  <si>
    <t>L/MIL/UC</t>
  </si>
  <si>
    <t>L/MIL/UD</t>
  </si>
  <si>
    <t>L/WF/UG</t>
  </si>
  <si>
    <t>L/WEM/UE</t>
  </si>
  <si>
    <t>WEMBLEY</t>
  </si>
  <si>
    <t>L/WIL/UC</t>
  </si>
  <si>
    <t>WILLESDEN</t>
  </si>
  <si>
    <t>L/WIL/UD</t>
  </si>
  <si>
    <t>L/HOU/UE</t>
  </si>
  <si>
    <t>L/VIK/UD</t>
  </si>
  <si>
    <t>L/SHE/UE</t>
  </si>
  <si>
    <t>L/UX/UE</t>
  </si>
  <si>
    <t>BM/CEN/UH</t>
  </si>
  <si>
    <t>BM/CEN/UM</t>
  </si>
  <si>
    <t>BM/MID/UG</t>
  </si>
  <si>
    <t>BM/NOR/UD</t>
  </si>
  <si>
    <t>BM/SOU/UD</t>
  </si>
  <si>
    <t>SOUTH</t>
  </si>
  <si>
    <t>CV/UC</t>
  </si>
  <si>
    <t>CV/UH</t>
  </si>
  <si>
    <t>DY/DW/UD</t>
  </si>
  <si>
    <t>DY/DW/UL</t>
  </si>
  <si>
    <t>LE/BG/A</t>
  </si>
  <si>
    <t>LE/BG/G</t>
  </si>
  <si>
    <t>NG/DPL/UB</t>
  </si>
  <si>
    <t>NG/DPL/J</t>
  </si>
  <si>
    <t>NG/DPL/L</t>
  </si>
  <si>
    <t>DSN/UB</t>
  </si>
  <si>
    <t>DUSTON</t>
  </si>
  <si>
    <t>NH/UM</t>
  </si>
  <si>
    <t>PE/UK</t>
  </si>
  <si>
    <t>SOJ/DPL</t>
  </si>
  <si>
    <t>SPALDING MARKET</t>
  </si>
  <si>
    <t>STK/UE</t>
  </si>
  <si>
    <t>STK/UJ</t>
  </si>
  <si>
    <t>WV/UF</t>
  </si>
  <si>
    <t>WV/UJ</t>
  </si>
  <si>
    <t>WV/UM</t>
  </si>
  <si>
    <t>BHR/UC</t>
  </si>
  <si>
    <t>OPERATOR SPECIFIC DATA FIELD 1</t>
  </si>
  <si>
    <t>OPERATOR SPECIFIC DATA FIELD 2</t>
  </si>
  <si>
    <t>Heading for columns AG and AI amended to cater for Operator Specific Data Field requirement.</t>
  </si>
  <si>
    <t>CB/CY/UA</t>
  </si>
  <si>
    <t>CB/CY/UN</t>
  </si>
  <si>
    <t>CL/UE</t>
  </si>
  <si>
    <t>CL/UJ</t>
  </si>
  <si>
    <t>CL/UP</t>
  </si>
  <si>
    <t>CO/TN/UD</t>
  </si>
  <si>
    <t>IH/UE</t>
  </si>
  <si>
    <t>IH/UH</t>
  </si>
  <si>
    <t>IH/UK</t>
  </si>
  <si>
    <t>NC/CL/UK</t>
  </si>
  <si>
    <t>NC/NTH/UD</t>
  </si>
  <si>
    <t>L/AGN</t>
  </si>
  <si>
    <t>L/NEO</t>
  </si>
  <si>
    <t>L/CPR</t>
  </si>
  <si>
    <t>L/RAD</t>
  </si>
  <si>
    <t>L/ZNC</t>
  </si>
  <si>
    <t>L/INM</t>
  </si>
  <si>
    <t>L/CRB</t>
  </si>
  <si>
    <t>NORWICH NORTH</t>
  </si>
  <si>
    <t>BF/TN/UC</t>
  </si>
  <si>
    <t>BLM/UC</t>
  </si>
  <si>
    <t>HEMEL HEMPSTEAD</t>
  </si>
  <si>
    <t>HY/UD</t>
  </si>
  <si>
    <t>LOL/UD</t>
  </si>
  <si>
    <t>LOL/UF</t>
  </si>
  <si>
    <t>LOL/UH</t>
  </si>
  <si>
    <t>OF/UE</t>
  </si>
  <si>
    <t>OF/UH</t>
  </si>
  <si>
    <t>ACM/UD</t>
  </si>
  <si>
    <t>GI/UE</t>
  </si>
  <si>
    <t>RG/DPL</t>
  </si>
  <si>
    <t>READING/CINTRA</t>
  </si>
  <si>
    <t>RG/CIN/UC</t>
  </si>
  <si>
    <t>SL/UE</t>
  </si>
  <si>
    <t>SL/UH</t>
  </si>
  <si>
    <t>SL/UM</t>
  </si>
  <si>
    <t>BE/CN/UA</t>
  </si>
  <si>
    <t>BE/CIT/UE</t>
  </si>
  <si>
    <t>PO/UG</t>
  </si>
  <si>
    <t>BD/2A</t>
  </si>
  <si>
    <t>BD/2C</t>
  </si>
  <si>
    <t>BD/2E</t>
  </si>
  <si>
    <t>BD/2F</t>
  </si>
  <si>
    <t>LS/UJ</t>
  </si>
  <si>
    <t>LS/UK</t>
  </si>
  <si>
    <t>LS/TNY</t>
  </si>
  <si>
    <t>LEEDS (5)</t>
  </si>
  <si>
    <t>MI/UC</t>
  </si>
  <si>
    <t>MI/UK</t>
  </si>
  <si>
    <t>MI/UL</t>
  </si>
  <si>
    <t>NT/H/UC</t>
  </si>
  <si>
    <t>NT/H/UQ</t>
  </si>
  <si>
    <t>NT/H/US</t>
  </si>
  <si>
    <t>SU/UK</t>
  </si>
  <si>
    <t>SU/UL</t>
  </si>
  <si>
    <t>SU/UM</t>
  </si>
  <si>
    <t>SF/UD</t>
  </si>
  <si>
    <t>SF/UF</t>
  </si>
  <si>
    <t>SF/UI</t>
  </si>
  <si>
    <t>SF/UK</t>
  </si>
  <si>
    <t>SF/UV</t>
  </si>
  <si>
    <t>V</t>
  </si>
  <si>
    <t>SF/UW</t>
  </si>
  <si>
    <t>W</t>
  </si>
  <si>
    <t>PR/UD</t>
  </si>
  <si>
    <t>PR/UM</t>
  </si>
  <si>
    <t>PR/UP</t>
  </si>
  <si>
    <t>CE/UE</t>
  </si>
  <si>
    <t>CE/UK</t>
  </si>
  <si>
    <t>CE/UP</t>
  </si>
  <si>
    <t>KL/UD</t>
  </si>
  <si>
    <t>BL/UK</t>
  </si>
  <si>
    <t>BL/UN</t>
  </si>
  <si>
    <t>BL/UO</t>
  </si>
  <si>
    <t>BL/UQ</t>
  </si>
  <si>
    <t>LV/CEN/UG</t>
  </si>
  <si>
    <t>LV/CEN/UH</t>
  </si>
  <si>
    <t>LV/CEN/UJ</t>
  </si>
  <si>
    <t>WA/UJ</t>
  </si>
  <si>
    <t>WA/UM</t>
  </si>
  <si>
    <t>MR/CHY/UA</t>
  </si>
  <si>
    <t>CHANCERY</t>
  </si>
  <si>
    <t>MR/FOR/UA</t>
  </si>
  <si>
    <t>FORTRESS</t>
  </si>
  <si>
    <t>MR/MIN/UA</t>
  </si>
  <si>
    <t>MINSTER</t>
  </si>
  <si>
    <t>Introduction of column to differentiate timescales for capacity dependant on different scenarios of new transmission system provision</t>
  </si>
  <si>
    <t>Capacity provision timescale where the interconnect circuits are dependent on the provision of new interconnect transmission systems</t>
  </si>
  <si>
    <t>85 wdays</t>
  </si>
  <si>
    <t>110 wdays</t>
  </si>
  <si>
    <t>6 months</t>
  </si>
  <si>
    <t>MR/RIV/UA</t>
  </si>
  <si>
    <t>RIVERSIDE</t>
  </si>
  <si>
    <t>MR/PCY/UA</t>
  </si>
  <si>
    <t>BASIC TELEPHONY - EGRESS</t>
  </si>
  <si>
    <t>BASIC TELEPHONY - INGRESS</t>
  </si>
  <si>
    <t>PICCADILLY</t>
  </si>
  <si>
    <t>MR/TRI</t>
  </si>
  <si>
    <t>TRINITY</t>
  </si>
  <si>
    <t>MR/VIC/UA</t>
  </si>
  <si>
    <t>AB/LN/UC</t>
  </si>
  <si>
    <t>AB/LN/UE</t>
  </si>
  <si>
    <t>AB/LN/UH</t>
  </si>
  <si>
    <t>AB/LN/UI</t>
  </si>
  <si>
    <t>DE/TAY/UA</t>
  </si>
  <si>
    <t>DUNDEE TAY</t>
  </si>
  <si>
    <t>EH/CAS/UA</t>
  </si>
  <si>
    <t>EDINBURGH CASTLE</t>
  </si>
  <si>
    <t>EH/CAS/UB</t>
  </si>
  <si>
    <t>FK/DA</t>
  </si>
  <si>
    <t>FALKIRK</t>
  </si>
  <si>
    <t>GW/CEN/UH</t>
  </si>
  <si>
    <t>GW/CEN/UK</t>
  </si>
  <si>
    <t>GW/CEN/UP</t>
  </si>
  <si>
    <t>GW/DOU/UE</t>
  </si>
  <si>
    <t>GW/DOU/UF</t>
  </si>
  <si>
    <t>GW/DOU/UI</t>
  </si>
  <si>
    <t>st</t>
  </si>
  <si>
    <t>UK ISUP (Discrete)</t>
  </si>
  <si>
    <t>UK ISUP (Shared)</t>
  </si>
  <si>
    <t>Identify the type of signalling to be employed on the capacity and that will apply to any new Signalling Links as shown by Sig. Qty  (IUP, E-ISUP, UK ISUP (Discrete), UK ISUP (Shared), TUP, DPNSS)</t>
  </si>
  <si>
    <t>Sig. Type (to be input for all routes whether new sig. Links req'd or not)</t>
  </si>
  <si>
    <r>
      <t>EGRESS</t>
    </r>
    <r>
      <rPr>
        <b/>
        <sz val="10"/>
        <color indexed="10"/>
        <rFont val="Century Old Style"/>
        <family val="1"/>
      </rPr>
      <t xml:space="preserve"> - vDLE</t>
    </r>
  </si>
  <si>
    <r>
      <t>INGRESS</t>
    </r>
    <r>
      <rPr>
        <b/>
        <sz val="10"/>
        <color indexed="10"/>
        <rFont val="Century Old Style"/>
        <family val="1"/>
      </rPr>
      <t xml:space="preserve"> - vDLE</t>
    </r>
  </si>
  <si>
    <r>
      <t>ANY - ANY</t>
    </r>
    <r>
      <rPr>
        <b/>
        <sz val="10"/>
        <color indexed="10"/>
        <rFont val="Century Old Style"/>
        <family val="1"/>
      </rPr>
      <t xml:space="preserve"> - vDLE</t>
    </r>
  </si>
  <si>
    <r>
      <t>NTS</t>
    </r>
    <r>
      <rPr>
        <b/>
        <sz val="10"/>
        <color indexed="10"/>
        <rFont val="Century Old Style"/>
        <family val="1"/>
      </rPr>
      <t xml:space="preserve"> - vDLE</t>
    </r>
  </si>
  <si>
    <r>
      <t>DIAL IP</t>
    </r>
    <r>
      <rPr>
        <b/>
        <sz val="10"/>
        <color indexed="10"/>
        <rFont val="Century Old Style"/>
        <family val="1"/>
      </rPr>
      <t xml:space="preserve"> - vDLE</t>
    </r>
  </si>
  <si>
    <r>
      <t>EGRESS + IDA</t>
    </r>
    <r>
      <rPr>
        <sz val="10"/>
        <color indexed="10"/>
        <rFont val="Century Old Style"/>
        <family val="1"/>
      </rPr>
      <t xml:space="preserve"> - vDLE</t>
    </r>
  </si>
  <si>
    <r>
      <t>IDA</t>
    </r>
    <r>
      <rPr>
        <sz val="10"/>
        <color indexed="10"/>
        <rFont val="Century Old Style"/>
        <family val="1"/>
      </rPr>
      <t xml:space="preserve"> - vDLE</t>
    </r>
  </si>
  <si>
    <r>
      <t>LOCAL EGRESS</t>
    </r>
    <r>
      <rPr>
        <sz val="10"/>
        <color indexed="10"/>
        <rFont val="Century Old Style"/>
        <family val="1"/>
      </rPr>
      <t xml:space="preserve"> - vDLE</t>
    </r>
  </si>
  <si>
    <r>
      <t>TRUNK EGRESS</t>
    </r>
    <r>
      <rPr>
        <sz val="10"/>
        <color indexed="10"/>
        <rFont val="Century Old Style"/>
        <family val="1"/>
      </rPr>
      <t xml:space="preserve"> - vDLE</t>
    </r>
  </si>
  <si>
    <r>
      <t>LOCAL INGRESS</t>
    </r>
    <r>
      <rPr>
        <sz val="10"/>
        <color indexed="10"/>
        <rFont val="Century Old Style"/>
        <family val="1"/>
      </rPr>
      <t xml:space="preserve"> - vDLE</t>
    </r>
  </si>
  <si>
    <r>
      <t>ANY - ANY NTS</t>
    </r>
    <r>
      <rPr>
        <sz val="10"/>
        <color indexed="10"/>
        <rFont val="Century Old Style"/>
        <family val="1"/>
      </rPr>
      <t xml:space="preserve"> - vDLE</t>
    </r>
  </si>
  <si>
    <r>
      <t>ANY - ANY PRS</t>
    </r>
    <r>
      <rPr>
        <sz val="10"/>
        <color indexed="10"/>
        <rFont val="Century Old Style"/>
        <family val="1"/>
      </rPr>
      <t xml:space="preserve"> - vDLE</t>
    </r>
  </si>
  <si>
    <r>
      <t>PRS</t>
    </r>
    <r>
      <rPr>
        <sz val="10"/>
        <color indexed="10"/>
        <rFont val="Century Old Style"/>
        <family val="1"/>
      </rPr>
      <t xml:space="preserve"> - vDLE</t>
    </r>
  </si>
  <si>
    <t>BAU VIC Scenario</t>
  </si>
  <si>
    <t>Month 1</t>
  </si>
  <si>
    <t>Month 2</t>
  </si>
  <si>
    <t>Month 3</t>
  </si>
  <si>
    <t>Month 4</t>
  </si>
  <si>
    <t>ACO PERIOD BILLING OVERRIDE CODES AND BAU VIC SCENARIOs APPLICABLE</t>
  </si>
  <si>
    <t>A1</t>
  </si>
  <si>
    <t>A2</t>
  </si>
  <si>
    <t>A3</t>
  </si>
  <si>
    <t>B1</t>
  </si>
  <si>
    <t>B2</t>
  </si>
  <si>
    <t>B3</t>
  </si>
  <si>
    <t>C1</t>
  </si>
  <si>
    <t>C2</t>
  </si>
  <si>
    <t>C3</t>
  </si>
  <si>
    <t>D1</t>
  </si>
  <si>
    <t>D2</t>
  </si>
  <si>
    <t>D3</t>
  </si>
  <si>
    <t>D4</t>
  </si>
  <si>
    <t>D5</t>
  </si>
  <si>
    <t>E1</t>
  </si>
  <si>
    <t>E2</t>
  </si>
  <si>
    <t>E3</t>
  </si>
  <si>
    <t>E4</t>
  </si>
  <si>
    <t>E5</t>
  </si>
  <si>
    <t>F1</t>
  </si>
  <si>
    <t>F2</t>
  </si>
  <si>
    <t>F3</t>
  </si>
  <si>
    <t>G1</t>
  </si>
  <si>
    <t>G2</t>
  </si>
  <si>
    <t>G3</t>
  </si>
  <si>
    <t>G4</t>
  </si>
  <si>
    <t>APPENDIX 16 -   Billing Override Codes</t>
  </si>
  <si>
    <t>Value on ACO</t>
  </si>
  <si>
    <t>Input on COSMOSS</t>
  </si>
  <si>
    <t>Meaning</t>
  </si>
  <si>
    <t>Z9</t>
  </si>
  <si>
    <t>If left blank on ACO this means standard charges. Z9 to be used on COSMOSS.</t>
  </si>
  <si>
    <t>Not used.</t>
  </si>
  <si>
    <t>Not used</t>
  </si>
  <si>
    <t>Special charging. Contact TAM.</t>
  </si>
  <si>
    <t>Special charging. Contact CTC.</t>
  </si>
  <si>
    <t>SSQ Comment in Key &amp; Guidance amended. "OLONWK" type of Extn. cct. Added to drop down list. Sig. Type drop down list amended to include full UK ISUP requirements and use of field applied to all capacity whether signalling links are being requested or not. Separate Guidance Notes worksheet deleted as all guidance notes are included within comment boxes associated with the relevant Cells.</t>
  </si>
  <si>
    <t>IE/BO/UA</t>
  </si>
  <si>
    <t>IE/BO/UE</t>
  </si>
  <si>
    <t>IE/BO/UF</t>
  </si>
  <si>
    <t>MOO/DPL</t>
  </si>
  <si>
    <t>MOTHERWELL</t>
  </si>
  <si>
    <t>CVL/UA</t>
  </si>
  <si>
    <t>CVL/UC</t>
  </si>
  <si>
    <t>AD/UG</t>
  </si>
  <si>
    <t>AD/UH</t>
  </si>
  <si>
    <t>AD/UJ</t>
  </si>
  <si>
    <t>FO/DA</t>
  </si>
  <si>
    <t>FOLKESTONE</t>
  </si>
  <si>
    <t>GRV/DA</t>
  </si>
  <si>
    <t>GRAVESEND</t>
  </si>
  <si>
    <t>CH/UH</t>
  </si>
  <si>
    <t>SV/VN</t>
  </si>
  <si>
    <t>SEVENOAKS</t>
  </si>
  <si>
    <t>SV/UF</t>
  </si>
  <si>
    <t>SKD/DA</t>
  </si>
  <si>
    <t>SITTINGBOURNE</t>
  </si>
  <si>
    <t>TW/UC</t>
  </si>
  <si>
    <t>TW/UF</t>
  </si>
  <si>
    <t>HVA/UC</t>
  </si>
  <si>
    <t>BRIGHTON HOVE</t>
  </si>
  <si>
    <t>BR/UE</t>
  </si>
  <si>
    <t>BR/UF</t>
  </si>
  <si>
    <t>PT/UE</t>
  </si>
  <si>
    <t>WGA/UC</t>
  </si>
  <si>
    <t>WORTHING CENTRAL</t>
  </si>
  <si>
    <t>BH/UJ</t>
  </si>
  <si>
    <r>
      <t>The "Year 1 Periods 1, 2 and 3" relate to the last month of each of the three 4 month sections within the Capacity Profile (Appendix 16), i.e. Period 1 = capacity profile months 1-4, Period 2 = Capacity Profile months 5-8 and Period 3 = Capacity Profile months 9-12. Insert the Calendar Year (</t>
    </r>
    <r>
      <rPr>
        <b/>
        <sz val="10"/>
        <rFont val="Arial"/>
        <family val="2"/>
      </rPr>
      <t xml:space="preserve">N.B. </t>
    </r>
    <r>
      <rPr>
        <sz val="10"/>
        <rFont val="Arial"/>
        <family val="2"/>
      </rPr>
      <t>The month will be automatically copied from the appendix 16 section of the worksheet) for the Year 1 Periods applicable to the forecast in the spaces provided.</t>
    </r>
  </si>
  <si>
    <t xml:space="preserve">For each Year 1 Period provide day and evening busy hour erlang figures for each applicable traffic type. A bulk figure for the calendar "Year End" should be provided for the second forecast year for each traffic type. </t>
  </si>
  <si>
    <t>After the route has been in service for two years  a bulk figure for the calendar "Year End" for the third forecast year should also be provided.</t>
  </si>
  <si>
    <t>SA/UH</t>
  </si>
  <si>
    <t>SO/UH</t>
  </si>
  <si>
    <t>SO/UM</t>
  </si>
  <si>
    <t>SO/UN</t>
  </si>
  <si>
    <t>WQU/UC</t>
  </si>
  <si>
    <t>BED/UD</t>
  </si>
  <si>
    <t>BS/RED/UE</t>
  </si>
  <si>
    <t>BS/RED/UK</t>
  </si>
  <si>
    <t>BS/RED/2A</t>
  </si>
  <si>
    <t>BA/UE</t>
  </si>
  <si>
    <t>EX/UD</t>
  </si>
  <si>
    <t>EX/UF</t>
  </si>
  <si>
    <t>EX/UG</t>
  </si>
  <si>
    <t>EX/UL</t>
  </si>
  <si>
    <t>SWP/UF</t>
  </si>
  <si>
    <t>SWP/UL</t>
  </si>
  <si>
    <t>GR/EX/UD</t>
  </si>
  <si>
    <t>GR/UG</t>
  </si>
  <si>
    <t>CIP/UC</t>
  </si>
  <si>
    <t>CIP/UD</t>
  </si>
  <si>
    <t>SAJ/UE</t>
  </si>
  <si>
    <t>SAJ/UF</t>
  </si>
  <si>
    <t>CF/UC</t>
  </si>
  <si>
    <t>CT/DPL</t>
  </si>
  <si>
    <t>CARMARTHEN</t>
  </si>
  <si>
    <t>NE/UD</t>
  </si>
  <si>
    <t>NE/UJ</t>
  </si>
  <si>
    <t>SX/UE</t>
  </si>
  <si>
    <t>SX/UG</t>
  </si>
  <si>
    <t>TU/V/UG</t>
  </si>
  <si>
    <t>TU/V/UH</t>
  </si>
  <si>
    <t>BG/UD</t>
  </si>
  <si>
    <t>CS/UC</t>
  </si>
  <si>
    <t>CS/UE</t>
  </si>
  <si>
    <t>HR/WS/UD</t>
  </si>
  <si>
    <t>SY/UF</t>
  </si>
  <si>
    <t>WS/UC</t>
  </si>
  <si>
    <t>L/MAY/UK</t>
  </si>
  <si>
    <t>L/NPN/UH</t>
  </si>
  <si>
    <t>L/VIC/UF</t>
  </si>
  <si>
    <t xml:space="preserve">  AGREED BY (For and on behalf of British Telecommunications plc)</t>
  </si>
  <si>
    <t>Insert quantity to be ordered in the months shown. Values entered for Cessations should be shown as -ve (this includes routes being reduced as part of rearrangements).</t>
  </si>
  <si>
    <t>YEAR 1 PERIOD 1 END 20__</t>
  </si>
  <si>
    <t>YEAR 1 PERIOD 2 END 20__</t>
  </si>
  <si>
    <t>YEAR 1 PERIOD 3 END 20__</t>
  </si>
  <si>
    <t>END OF Y2 20__</t>
  </si>
  <si>
    <t>END OF Y3 20__</t>
  </si>
  <si>
    <t>Amended Traffic Forecast (appendix 13) section to reflect change of period breakdown, aligning with Capacity Profile periods for Year 1 and calendar Year End for Y2 and Y3.</t>
  </si>
  <si>
    <t>__________________________</t>
  </si>
  <si>
    <t>ROUTE TYPE</t>
  </si>
  <si>
    <t>SERVICE TYPE</t>
  </si>
  <si>
    <t>LINK TYPE</t>
  </si>
  <si>
    <t>DERIVATIVE HISTORIC ROUTE TYPES THAT BELONG TO THIS "MAIN" ROUTE TYPE</t>
  </si>
  <si>
    <t>(TRAFFIC FORECAST)</t>
  </si>
  <si>
    <t>(OTM &amp; CAPACITY ORDERS)</t>
  </si>
  <si>
    <t>WHETHER APPLICABLE TO ISI (inc. IBI) and/or CSI</t>
  </si>
  <si>
    <t>CAVEATS</t>
  </si>
  <si>
    <t>Indirect Access (UNMETERED Data)</t>
  </si>
  <si>
    <t>DATA DIAL</t>
  </si>
  <si>
    <t>ISI &amp; CSI</t>
  </si>
  <si>
    <t>EGRESS + IDA</t>
  </si>
  <si>
    <t>ISI</t>
  </si>
  <si>
    <t>May be used for CSI on occasion</t>
  </si>
  <si>
    <t>IDA</t>
  </si>
  <si>
    <t>OPERATOR SERVICES</t>
  </si>
  <si>
    <t>LOCAL EGRESS</t>
  </si>
  <si>
    <t>TRUNK EGRESS</t>
  </si>
  <si>
    <t>Indirect Access (Voice &amp; PPM Data)</t>
  </si>
  <si>
    <t>CARRIER PRE-SELECT (CPS)</t>
  </si>
  <si>
    <t>LOCAL INGRESS</t>
  </si>
  <si>
    <t>NTS/PRS/PNS/PAS</t>
  </si>
  <si>
    <t>ANY - ANY</t>
  </si>
  <si>
    <t>ANY - ANY NTS</t>
  </si>
  <si>
    <t>ANY - ANY PRS</t>
  </si>
  <si>
    <t>All Traffic Types except those shown in Caveats</t>
  </si>
  <si>
    <t>ALL EXCEPT DATA DIAL</t>
  </si>
  <si>
    <t>The following Traffic Types are not to use B/W Route Types:-</t>
  </si>
  <si>
    <t>1). NTS from DLEs</t>
  </si>
  <si>
    <t>2). NTS to OLO Unmetered Data services</t>
  </si>
  <si>
    <t>3). Any UNMETERED traffic types</t>
  </si>
  <si>
    <t>PRS</t>
  </si>
  <si>
    <t>NTS PPM Data</t>
  </si>
  <si>
    <t>From DLEs only</t>
  </si>
  <si>
    <t xml:space="preserve">NTS UNMETERED Data </t>
  </si>
  <si>
    <t>L/TUF/CM1</t>
  </si>
  <si>
    <t>L/TUFNELL PARK INT'L MGW 1</t>
  </si>
  <si>
    <t>L/GLS/CM1</t>
  </si>
  <si>
    <t>Updated for VIC introduction. Updated list of Units in All Units Table worksheet</t>
  </si>
  <si>
    <t>L/GLOBAL SWITCH INT'L MGW 1</t>
  </si>
  <si>
    <t>L/4F/GM1</t>
  </si>
  <si>
    <t>L/FARADAY INT'L MGW 1</t>
  </si>
  <si>
    <t>SL/GM1</t>
  </si>
  <si>
    <t>SLOUGH INT'L MGW 1</t>
  </si>
  <si>
    <t>L/SS/MM1</t>
  </si>
  <si>
    <t>L/CROYDON INT'L MGW 1</t>
  </si>
  <si>
    <t>LOL/MM1</t>
  </si>
  <si>
    <t>LUTON INT'L MGW 1</t>
  </si>
  <si>
    <t>Updated list of Units in All Units Table worksheet</t>
  </si>
  <si>
    <t>The definition of Unmetered is "Calls where there is no time related charge levied by any party, directly or indirectly, on a per call basis".</t>
  </si>
  <si>
    <t>Busy Hour Period (i.e. Day or Eve)</t>
  </si>
  <si>
    <t>STP Working</t>
  </si>
  <si>
    <t>Sig. Qty</t>
  </si>
  <si>
    <t>PATH A or B</t>
  </si>
  <si>
    <t>Link Type</t>
  </si>
  <si>
    <t>High Usage</t>
  </si>
  <si>
    <t>No. on Previous ACO but not ordered</t>
  </si>
  <si>
    <t>Existing Sys.</t>
  </si>
  <si>
    <t>f</t>
  </si>
  <si>
    <t>ENTRY AGREED Y/N</t>
  </si>
  <si>
    <t>Issue No:</t>
  </si>
  <si>
    <t>GLOUCESTER CORAL NGS</t>
  </si>
  <si>
    <t>Any to Any</t>
  </si>
  <si>
    <t>NTS Voice</t>
  </si>
  <si>
    <t>NTS Data (Unmetered)</t>
  </si>
  <si>
    <t>NTS Data (PPM)</t>
  </si>
  <si>
    <t>FRIACO</t>
  </si>
  <si>
    <t>Targeted Transit BT to OLO.</t>
  </si>
  <si>
    <t>Targeted Transit BT to Transit Dest</t>
  </si>
  <si>
    <t>Targeted Transit OLO to BT</t>
  </si>
  <si>
    <t>Busy Hour Time</t>
  </si>
  <si>
    <t>APPENDIX 13</t>
  </si>
  <si>
    <t>Operator                _________________</t>
  </si>
  <si>
    <t>Forecast of Interconnect Traffic Requirements : Summary</t>
  </si>
  <si>
    <t>FORM 4</t>
  </si>
  <si>
    <t>Operator System   _________________</t>
  </si>
  <si>
    <t>BT to Operator</t>
  </si>
  <si>
    <t>Operator to BT</t>
  </si>
  <si>
    <t>MDY/ISC1</t>
  </si>
  <si>
    <t>MDY/ISC2</t>
  </si>
  <si>
    <t>MDY/ISC3</t>
  </si>
  <si>
    <t>L/ISC/J</t>
  </si>
  <si>
    <t>L/ISC/J2</t>
  </si>
  <si>
    <t>L/ISC/KA</t>
  </si>
  <si>
    <t>L/ISC/KC</t>
  </si>
  <si>
    <t>1</t>
  </si>
  <si>
    <t>2</t>
  </si>
  <si>
    <t>MADLEY A</t>
  </si>
  <si>
    <t>MADLEY B</t>
  </si>
  <si>
    <t>MADLEY C</t>
  </si>
  <si>
    <t>LONDON KELVIN SWITCH 1</t>
  </si>
  <si>
    <t>LONDON KELVIN SWITCH 2</t>
  </si>
  <si>
    <t>LONDON KEYBRIDGE A</t>
  </si>
  <si>
    <t>LONDON KEYBRIDGE C</t>
  </si>
  <si>
    <t>3.17a</t>
  </si>
  <si>
    <t>Amendment to differently label the "Spare" columns following response to draft publication of issue 3.17.</t>
  </si>
  <si>
    <t>FRIACO (Egress)</t>
  </si>
  <si>
    <r>
      <t>P/R/C</t>
    </r>
    <r>
      <rPr>
        <b/>
        <sz val="10"/>
        <rFont val="ZapfDingbats"/>
        <family val="5"/>
      </rPr>
      <t xml:space="preserve">  </t>
    </r>
    <r>
      <rPr>
        <b/>
        <sz val="10"/>
        <rFont val="Wingdings"/>
        <family val="0"/>
      </rPr>
      <t>v</t>
    </r>
  </si>
  <si>
    <t>KEY</t>
  </si>
  <si>
    <t>APPENDIX 13 - Explanatory Notes</t>
  </si>
  <si>
    <t>This form details the traffic forecasts for the various traffic types on a route between an Operator Switch Connection and a BT Switch Connection.</t>
  </si>
  <si>
    <t>Complete using the fields provided.</t>
  </si>
  <si>
    <t>Note : Operator System will only apply where more than one discrete network are being operated e.g. a Cable TV franchise.</t>
  </si>
  <si>
    <t>2. Traffic Information</t>
  </si>
  <si>
    <t>APPENDIX 16 &amp; 13 - Combined 2Mb/s CAPACITY ORDERING PROFILE &amp; TRAFFIC FORECAST TEMPLATE FILE HISTORY</t>
  </si>
  <si>
    <t>TEMPLATE FILE ISSUE No.</t>
  </si>
  <si>
    <t>Insert the location of the Point Of Connection or "CSI"/"Remote CSI" where appropriate</t>
  </si>
  <si>
    <t>SPARE</t>
  </si>
  <si>
    <t>SPARE 1</t>
  </si>
  <si>
    <t>SPARE 2</t>
  </si>
  <si>
    <t>Revised list of DLEs in lookup lists. Removed references to FRIACO. Removed Appendix 16B.</t>
  </si>
  <si>
    <r>
      <t xml:space="preserve">Insert the Route Type (either - BTAny-Any, NTS, Ingress, Egress,  Unmetered Egress, Bothway, Dial IP, Unmetered Dial IP) </t>
    </r>
    <r>
      <rPr>
        <b/>
        <sz val="10"/>
        <color indexed="10"/>
        <rFont val="Arial"/>
        <family val="2"/>
      </rPr>
      <t>Add VSL to Route Type where the BT switch is a Virtual Switch Location.</t>
    </r>
  </si>
  <si>
    <t>Added "Egress-GNP" route type</t>
  </si>
  <si>
    <t>EGRESS-GNP</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</si>
</sst>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mmmm\-yy"/>
    <numFmt numFmtId="193" formatCode="\€#,##0;\-\€#,##0"/>
    <numFmt numFmtId="194" formatCode="\€#,##0;[Red]\-\€#,##0"/>
    <numFmt numFmtId="195" formatCode="\€#,##0.00;\-\€#,##0.00"/>
    <numFmt numFmtId="196" formatCode="\€#,##0.00;[Red]\-\€#,##0.00"/>
    <numFmt numFmtId="197" formatCode="_-\€* #,##0_-;\-\€* #,##0_-;_-\€* &quot;-&quot;_-;_-@_-"/>
    <numFmt numFmtId="198" formatCode="_-\€* #,##0.00_-;\-\€* #,##0.00_-;_-\€* &quot;-&quot;??_-;_-@_-"/>
    <numFmt numFmtId="199" formatCode="mm/dd/yy"/>
    <numFmt numFmtId="200" formatCode="_-* #,##0_-;\-* #,##0_-;_-* &quot;-&quot;??_-;_-@_-"/>
  </numFmts>
  <fonts count="94">
    <font>
      <sz val="10"/>
      <name val="Century Old Style"/>
      <family val="0"/>
    </font>
    <font>
      <b/>
      <sz val="10"/>
      <name val="Century Old Style"/>
      <family val="0"/>
    </font>
    <font>
      <i/>
      <sz val="10"/>
      <name val="Century Old Style"/>
      <family val="0"/>
    </font>
    <font>
      <b/>
      <i/>
      <sz val="10"/>
      <name val="Century Old Style"/>
      <family val="0"/>
    </font>
    <font>
      <b/>
      <sz val="10"/>
      <name val="Arial"/>
      <family val="2"/>
    </font>
    <font>
      <sz val="10"/>
      <name val="Arial"/>
      <family val="2"/>
    </font>
    <font>
      <b/>
      <sz val="12"/>
      <name val="Arial"/>
      <family val="2"/>
    </font>
    <font>
      <b/>
      <u val="single"/>
      <sz val="12"/>
      <name val="Times New Roman"/>
      <family val="1"/>
    </font>
    <font>
      <sz val="12"/>
      <name val="Arial"/>
      <family val="2"/>
    </font>
    <font>
      <b/>
      <sz val="10"/>
      <name val="ZapfDingbats"/>
      <family val="5"/>
    </font>
    <font>
      <b/>
      <sz val="8"/>
      <name val="Arial"/>
      <family val="2"/>
    </font>
    <font>
      <b/>
      <u val="single"/>
      <sz val="10"/>
      <name val="Times New Roman"/>
      <family val="1"/>
    </font>
    <font>
      <sz val="10"/>
      <color indexed="10"/>
      <name val="Arial"/>
      <family val="2"/>
    </font>
    <font>
      <i/>
      <sz val="10"/>
      <name val="Arial"/>
      <family val="2"/>
    </font>
    <font>
      <sz val="10"/>
      <name val="Wingdings"/>
      <family val="0"/>
    </font>
    <font>
      <b/>
      <sz val="9"/>
      <name val="Century Old Style"/>
      <family val="1"/>
    </font>
    <font>
      <b/>
      <sz val="10"/>
      <name val="Wingdings"/>
      <family val="0"/>
    </font>
    <font>
      <sz val="10"/>
      <name val="Tahoma"/>
      <family val="2"/>
    </font>
    <font>
      <b/>
      <sz val="10"/>
      <name val="Tahoma"/>
      <family val="2"/>
    </font>
    <font>
      <sz val="8"/>
      <name val="Arial"/>
      <family val="2"/>
    </font>
    <font>
      <b/>
      <u val="single"/>
      <sz val="10"/>
      <name val="Arial"/>
      <family val="2"/>
    </font>
    <font>
      <sz val="10"/>
      <name val="Times New Roman"/>
      <family val="1"/>
    </font>
    <font>
      <sz val="12"/>
      <name val="Tahoma"/>
      <family val="2"/>
    </font>
    <font>
      <b/>
      <sz val="12"/>
      <name val="Tahoma"/>
      <family val="2"/>
    </font>
    <font>
      <b/>
      <u val="single"/>
      <sz val="12"/>
      <name val="Tahoma"/>
      <family val="2"/>
    </font>
    <font>
      <b/>
      <sz val="12"/>
      <name val="Wingdings"/>
      <family val="0"/>
    </font>
    <font>
      <b/>
      <sz val="8"/>
      <name val="Tahoma"/>
      <family val="2"/>
    </font>
    <font>
      <sz val="8"/>
      <name val="Tahoma"/>
      <family val="2"/>
    </font>
    <font>
      <b/>
      <u val="single"/>
      <sz val="12"/>
      <name val="Arial"/>
      <family val="2"/>
    </font>
    <font>
      <b/>
      <sz val="12"/>
      <name val="Times New Roman"/>
      <family val="1"/>
    </font>
    <font>
      <sz val="8"/>
      <name val="Century Old Style"/>
      <family val="0"/>
    </font>
    <font>
      <b/>
      <sz val="10"/>
      <color indexed="10"/>
      <name val="Arial"/>
      <family val="2"/>
    </font>
    <font>
      <b/>
      <sz val="14"/>
      <name val="Arial"/>
      <family val="2"/>
    </font>
    <font>
      <b/>
      <sz val="12"/>
      <color indexed="10"/>
      <name val="Tahoma"/>
      <family val="2"/>
    </font>
    <font>
      <sz val="12"/>
      <color indexed="10"/>
      <name val="Tahoma"/>
      <family val="2"/>
    </font>
    <font>
      <sz val="10"/>
      <color indexed="10"/>
      <name val="Century Old Style"/>
      <family val="1"/>
    </font>
    <font>
      <sz val="10"/>
      <color indexed="55"/>
      <name val="Century Old Style"/>
      <family val="1"/>
    </font>
    <font>
      <b/>
      <sz val="10"/>
      <color indexed="10"/>
      <name val="Century Old Style"/>
      <family val="1"/>
    </font>
    <font>
      <b/>
      <sz val="9"/>
      <color indexed="10"/>
      <name val="Tahoma"/>
      <family val="2"/>
    </font>
    <font>
      <sz val="9"/>
      <color indexed="10"/>
      <name val="Tahoma"/>
      <family val="2"/>
    </font>
    <font>
      <sz val="12"/>
      <name val="Times New Roman"/>
      <family val="1"/>
    </font>
    <font>
      <b/>
      <u val="single"/>
      <sz val="10"/>
      <name val="Tahoma"/>
      <family val="2"/>
    </font>
    <font>
      <sz val="10"/>
      <color indexed="14"/>
      <name val="Arial"/>
      <family val="2"/>
    </font>
    <font>
      <sz val="10"/>
      <color indexed="10"/>
      <name val="Tahoma"/>
      <family val="2"/>
    </font>
    <font>
      <b/>
      <sz val="10"/>
      <color indexed="10"/>
      <name val="Tahoma"/>
      <family val="2"/>
    </font>
    <font>
      <b/>
      <u val="single"/>
      <sz val="10"/>
      <color indexed="10"/>
      <name val="Tahoma"/>
      <family val="2"/>
    </font>
    <font>
      <u val="single"/>
      <sz val="7.5"/>
      <color indexed="12"/>
      <name val="Century Old Style"/>
      <family val="0"/>
    </font>
    <font>
      <u val="single"/>
      <sz val="7.5"/>
      <color indexed="36"/>
      <name val="Century Old Style"/>
      <family val="0"/>
    </font>
    <font>
      <b/>
      <sz val="8"/>
      <color indexed="10"/>
      <name val="Tahoma"/>
      <family val="2"/>
    </font>
    <font>
      <b/>
      <sz val="14"/>
      <color indexed="18"/>
      <name val="Century Old Style"/>
      <family val="0"/>
    </font>
    <font>
      <sz val="10"/>
      <color indexed="8"/>
      <name val="Century Old Style"/>
      <family val="0"/>
    </font>
    <font>
      <b/>
      <sz val="12"/>
      <color indexed="18"/>
      <name val="Century Old Style"/>
      <family val="0"/>
    </font>
    <font>
      <b/>
      <sz val="12"/>
      <color indexed="8"/>
      <name val="Century Old Style"/>
      <family val="0"/>
    </font>
    <font>
      <b/>
      <sz val="10"/>
      <color indexed="18"/>
      <name val="Arial"/>
      <family val="2"/>
    </font>
    <font>
      <sz val="10"/>
      <color indexed="18"/>
      <name val="Arial"/>
      <family val="2"/>
    </font>
    <font>
      <sz val="10"/>
      <color indexed="8"/>
      <name val="Arial"/>
      <family val="2"/>
    </font>
    <font>
      <b/>
      <sz val="10"/>
      <color indexed="8"/>
      <name val="Arial"/>
      <family val="2"/>
    </font>
    <font>
      <sz val="10"/>
      <color indexed="18"/>
      <name val="Century Old Style"/>
      <family val="0"/>
    </font>
    <font>
      <b/>
      <u val="single"/>
      <sz val="10"/>
      <color indexed="18"/>
      <name val="Arial"/>
      <family val="2"/>
    </font>
    <font>
      <sz val="14"/>
      <color indexed="18"/>
      <name val="Century Old Style"/>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entury Old Style"/>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medium"/>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double"/>
      <right style="thin"/>
      <top style="thin"/>
      <bottom style="medium"/>
    </border>
    <border>
      <left style="thin"/>
      <right style="double"/>
      <top style="thin"/>
      <bottom style="medium"/>
    </border>
    <border>
      <left style="thin"/>
      <right style="medium"/>
      <top style="thin"/>
      <bottom style="mediu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thin"/>
      <bottom>
        <color indexed="63"/>
      </botto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color indexed="63"/>
      </left>
      <right style="medium"/>
      <top style="medium"/>
      <bottom style="medium"/>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style="thin"/>
      <top>
        <color indexed="63"/>
      </top>
      <bottom style="thin"/>
    </border>
    <border>
      <left style="medium"/>
      <right style="thin"/>
      <top>
        <color indexed="63"/>
      </top>
      <bottom style="thin"/>
    </border>
    <border>
      <left>
        <color indexed="63"/>
      </left>
      <right style="thin"/>
      <top>
        <color indexed="63"/>
      </top>
      <bottom style="mediu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98" fontId="40" fillId="0" borderId="0">
      <alignment/>
      <protection/>
    </xf>
    <xf numFmtId="198" fontId="40" fillId="0" borderId="0">
      <alignment/>
      <protection/>
    </xf>
    <xf numFmtId="42" fontId="0" fillId="0" borderId="0" applyFont="0" applyFill="0" applyBorder="0" applyAlignment="0" applyProtection="0"/>
    <xf numFmtId="198" fontId="40" fillId="0" borderId="0">
      <alignment/>
      <protection/>
    </xf>
    <xf numFmtId="197" fontId="40" fillId="0" borderId="0">
      <alignment/>
      <protection/>
    </xf>
    <xf numFmtId="0" fontId="81" fillId="0" borderId="0" applyNumberFormat="0" applyFill="0" applyBorder="0" applyAlignment="0" applyProtection="0"/>
    <xf numFmtId="0" fontId="47"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844">
    <xf numFmtId="0" fontId="0" fillId="0" borderId="0" xfId="0" applyAlignment="1">
      <alignment/>
    </xf>
    <xf numFmtId="0" fontId="5" fillId="0" borderId="0" xfId="66">
      <alignment/>
      <protection/>
    </xf>
    <xf numFmtId="0" fontId="6" fillId="0" borderId="0" xfId="66" applyFont="1">
      <alignment/>
      <protection/>
    </xf>
    <xf numFmtId="0" fontId="4" fillId="0" borderId="0" xfId="66" applyFont="1">
      <alignment/>
      <protection/>
    </xf>
    <xf numFmtId="0" fontId="5" fillId="0" borderId="0" xfId="66" applyAlignment="1">
      <alignment horizontal="center"/>
      <protection/>
    </xf>
    <xf numFmtId="0" fontId="7" fillId="0" borderId="0" xfId="66" applyFont="1">
      <alignment/>
      <protection/>
    </xf>
    <xf numFmtId="0" fontId="6" fillId="0" borderId="0" xfId="66" applyFont="1" applyAlignment="1">
      <alignment horizontal="center"/>
      <protection/>
    </xf>
    <xf numFmtId="0" fontId="8" fillId="0" borderId="0" xfId="66" applyFont="1" applyBorder="1" applyAlignment="1">
      <alignment horizontal="left"/>
      <protection/>
    </xf>
    <xf numFmtId="0" fontId="5" fillId="0" borderId="0" xfId="66" applyBorder="1" applyAlignment="1">
      <alignment horizontal="left"/>
      <protection/>
    </xf>
    <xf numFmtId="0" fontId="5" fillId="0" borderId="0" xfId="66" applyBorder="1" applyAlignment="1">
      <alignment horizontal="center"/>
      <protection/>
    </xf>
    <xf numFmtId="0" fontId="8" fillId="0" borderId="0" xfId="66" applyFont="1" applyAlignment="1">
      <alignment horizontal="left"/>
      <protection/>
    </xf>
    <xf numFmtId="0" fontId="5" fillId="0" borderId="0" xfId="66" applyAlignment="1">
      <alignment horizontal="left"/>
      <protection/>
    </xf>
    <xf numFmtId="0" fontId="5" fillId="0" borderId="0" xfId="66" applyBorder="1">
      <alignment/>
      <protection/>
    </xf>
    <xf numFmtId="0" fontId="4" fillId="0" borderId="0" xfId="66" applyFont="1" applyAlignment="1">
      <alignment horizontal="left"/>
      <protection/>
    </xf>
    <xf numFmtId="0" fontId="5" fillId="0" borderId="0" xfId="66" applyFont="1">
      <alignment/>
      <protection/>
    </xf>
    <xf numFmtId="0" fontId="5" fillId="0" borderId="0" xfId="67">
      <alignment/>
      <protection/>
    </xf>
    <xf numFmtId="0" fontId="4" fillId="0" borderId="0" xfId="67" applyFont="1">
      <alignment/>
      <protection/>
    </xf>
    <xf numFmtId="0" fontId="5" fillId="0" borderId="0" xfId="67" applyAlignment="1">
      <alignment horizontal="center"/>
      <protection/>
    </xf>
    <xf numFmtId="0" fontId="11" fillId="0" borderId="0" xfId="67" applyFont="1">
      <alignment/>
      <protection/>
    </xf>
    <xf numFmtId="0" fontId="4" fillId="0" borderId="0" xfId="67" applyFont="1" applyAlignment="1">
      <alignment horizontal="left"/>
      <protection/>
    </xf>
    <xf numFmtId="0" fontId="4" fillId="0" borderId="0" xfId="67" applyFont="1" applyAlignment="1">
      <alignment horizontal="center"/>
      <protection/>
    </xf>
    <xf numFmtId="0" fontId="5" fillId="0" borderId="0" xfId="67" applyBorder="1" applyAlignment="1">
      <alignment horizontal="left"/>
      <protection/>
    </xf>
    <xf numFmtId="0" fontId="5" fillId="0" borderId="0" xfId="67" applyBorder="1" applyAlignment="1">
      <alignment horizontal="center"/>
      <protection/>
    </xf>
    <xf numFmtId="0" fontId="5" fillId="0" borderId="0" xfId="67" applyAlignment="1">
      <alignment horizontal="left"/>
      <protection/>
    </xf>
    <xf numFmtId="0" fontId="5" fillId="0" borderId="0" xfId="67" applyBorder="1">
      <alignment/>
      <protection/>
    </xf>
    <xf numFmtId="0" fontId="5" fillId="0" borderId="10" xfId="67" applyBorder="1" applyAlignment="1">
      <alignment horizontal="center"/>
      <protection/>
    </xf>
    <xf numFmtId="0" fontId="4" fillId="0" borderId="11" xfId="67" applyFont="1" applyBorder="1">
      <alignment/>
      <protection/>
    </xf>
    <xf numFmtId="0" fontId="4" fillId="0" borderId="12" xfId="67" applyFont="1" applyBorder="1">
      <alignment/>
      <protection/>
    </xf>
    <xf numFmtId="0" fontId="4" fillId="0" borderId="13" xfId="67" applyFont="1" applyBorder="1">
      <alignment/>
      <protection/>
    </xf>
    <xf numFmtId="0" fontId="9" fillId="0" borderId="14" xfId="67" applyFont="1" applyBorder="1" applyAlignment="1">
      <alignment horizontal="center"/>
      <protection/>
    </xf>
    <xf numFmtId="0" fontId="4" fillId="33" borderId="15" xfId="67" applyFont="1" applyFill="1" applyBorder="1" applyAlignment="1">
      <alignment horizontal="center"/>
      <protection/>
    </xf>
    <xf numFmtId="0" fontId="4" fillId="33" borderId="16" xfId="67" applyFont="1" applyFill="1" applyBorder="1" applyAlignment="1">
      <alignment horizontal="center"/>
      <protection/>
    </xf>
    <xf numFmtId="0" fontId="4" fillId="33" borderId="17" xfId="67" applyFont="1" applyFill="1" applyBorder="1" applyAlignment="1">
      <alignment horizontal="center"/>
      <protection/>
    </xf>
    <xf numFmtId="0" fontId="4" fillId="0" borderId="14" xfId="67" applyFont="1" applyBorder="1" applyAlignment="1">
      <alignment horizontal="center"/>
      <protection/>
    </xf>
    <xf numFmtId="0" fontId="4" fillId="0" borderId="18" xfId="67" applyFont="1" applyBorder="1" applyAlignment="1">
      <alignment horizontal="center"/>
      <protection/>
    </xf>
    <xf numFmtId="0" fontId="5" fillId="0" borderId="19" xfId="67" applyBorder="1">
      <alignment/>
      <protection/>
    </xf>
    <xf numFmtId="0" fontId="5" fillId="0" borderId="20" xfId="67" applyBorder="1" applyAlignment="1">
      <alignment horizontal="center"/>
      <protection/>
    </xf>
    <xf numFmtId="0" fontId="5" fillId="0" borderId="21" xfId="67" applyBorder="1" applyAlignment="1">
      <alignment horizontal="center"/>
      <protection/>
    </xf>
    <xf numFmtId="0" fontId="5" fillId="33" borderId="22" xfId="67" applyFill="1" applyBorder="1" applyAlignment="1">
      <alignment horizontal="center"/>
      <protection/>
    </xf>
    <xf numFmtId="0" fontId="5" fillId="33" borderId="21" xfId="67" applyFill="1" applyBorder="1" applyAlignment="1">
      <alignment horizontal="center"/>
      <protection/>
    </xf>
    <xf numFmtId="0" fontId="5" fillId="33" borderId="23" xfId="67" applyFill="1" applyBorder="1" applyAlignment="1">
      <alignment horizontal="center"/>
      <protection/>
    </xf>
    <xf numFmtId="0" fontId="5" fillId="0" borderId="24" xfId="67" applyBorder="1" applyAlignment="1">
      <alignment horizontal="center"/>
      <protection/>
    </xf>
    <xf numFmtId="0" fontId="5" fillId="0" borderId="20" xfId="67" applyBorder="1">
      <alignment/>
      <protection/>
    </xf>
    <xf numFmtId="0" fontId="5" fillId="0" borderId="25" xfId="67" applyBorder="1">
      <alignment/>
      <protection/>
    </xf>
    <xf numFmtId="0" fontId="5" fillId="0" borderId="26" xfId="67" applyBorder="1">
      <alignment/>
      <protection/>
    </xf>
    <xf numFmtId="0" fontId="5" fillId="0" borderId="27" xfId="67" applyBorder="1" applyAlignment="1">
      <alignment horizontal="center"/>
      <protection/>
    </xf>
    <xf numFmtId="0" fontId="5" fillId="33" borderId="28" xfId="67" applyFill="1" applyBorder="1" applyAlignment="1">
      <alignment horizontal="center"/>
      <protection/>
    </xf>
    <xf numFmtId="0" fontId="5" fillId="33" borderId="27" xfId="67" applyFill="1" applyBorder="1" applyAlignment="1">
      <alignment horizontal="center"/>
      <protection/>
    </xf>
    <xf numFmtId="0" fontId="5" fillId="33" borderId="29" xfId="67" applyFill="1" applyBorder="1" applyAlignment="1">
      <alignment horizontal="center"/>
      <protection/>
    </xf>
    <xf numFmtId="0" fontId="5" fillId="0" borderId="30" xfId="67" applyBorder="1" applyAlignment="1">
      <alignment horizontal="center"/>
      <protection/>
    </xf>
    <xf numFmtId="0" fontId="5" fillId="0" borderId="31" xfId="67" applyBorder="1">
      <alignment/>
      <protection/>
    </xf>
    <xf numFmtId="0" fontId="5" fillId="0" borderId="32" xfId="67" applyBorder="1">
      <alignment/>
      <protection/>
    </xf>
    <xf numFmtId="0" fontId="5" fillId="0" borderId="33" xfId="67" applyBorder="1" applyAlignment="1">
      <alignment horizontal="center"/>
      <protection/>
    </xf>
    <xf numFmtId="0" fontId="5" fillId="33" borderId="34" xfId="67" applyFill="1" applyBorder="1" applyAlignment="1">
      <alignment horizontal="center"/>
      <protection/>
    </xf>
    <xf numFmtId="0" fontId="5" fillId="33" borderId="33" xfId="67" applyFill="1" applyBorder="1" applyAlignment="1">
      <alignment horizontal="center"/>
      <protection/>
    </xf>
    <xf numFmtId="0" fontId="5" fillId="33" borderId="35" xfId="67" applyFill="1" applyBorder="1" applyAlignment="1">
      <alignment horizontal="center"/>
      <protection/>
    </xf>
    <xf numFmtId="0" fontId="5" fillId="0" borderId="36" xfId="67" applyBorder="1" applyAlignment="1">
      <alignment horizontal="center"/>
      <protection/>
    </xf>
    <xf numFmtId="0" fontId="10" fillId="34" borderId="37" xfId="67" applyFont="1" applyFill="1" applyBorder="1" applyAlignment="1">
      <alignment horizontal="centerContinuous" wrapText="1"/>
      <protection/>
    </xf>
    <xf numFmtId="0" fontId="4" fillId="33" borderId="38" xfId="67" applyFont="1" applyFill="1" applyBorder="1" applyAlignment="1">
      <alignment horizontal="centerContinuous" wrapText="1"/>
      <protection/>
    </xf>
    <xf numFmtId="0" fontId="5" fillId="33" borderId="39" xfId="67" applyFill="1" applyBorder="1" applyAlignment="1">
      <alignment horizontal="centerContinuous"/>
      <protection/>
    </xf>
    <xf numFmtId="0" fontId="5" fillId="0" borderId="40" xfId="67" applyBorder="1" applyAlignment="1">
      <alignment horizontal="center"/>
      <protection/>
    </xf>
    <xf numFmtId="0" fontId="9" fillId="0" borderId="0" xfId="67" applyFont="1" applyBorder="1" applyAlignment="1">
      <alignment horizontal="right"/>
      <protection/>
    </xf>
    <xf numFmtId="0" fontId="5" fillId="0" borderId="0" xfId="67" applyFont="1">
      <alignment/>
      <protection/>
    </xf>
    <xf numFmtId="0" fontId="5" fillId="0" borderId="0" xfId="67" applyFont="1">
      <alignment/>
      <protection/>
    </xf>
    <xf numFmtId="0" fontId="5" fillId="0" borderId="0" xfId="0" applyFont="1" applyAlignment="1">
      <alignment/>
    </xf>
    <xf numFmtId="0" fontId="0" fillId="0" borderId="0" xfId="0" applyAlignment="1">
      <alignment horizontal="center"/>
    </xf>
    <xf numFmtId="0" fontId="5" fillId="0" borderId="0" xfId="66" applyFont="1" applyAlignment="1">
      <alignment horizontal="left"/>
      <protection/>
    </xf>
    <xf numFmtId="0" fontId="0" fillId="0" borderId="0" xfId="0" applyAlignment="1">
      <alignment horizontal="left"/>
    </xf>
    <xf numFmtId="0" fontId="6" fillId="0" borderId="0" xfId="66" applyFont="1" applyBorder="1" applyAlignment="1">
      <alignment horizontal="left"/>
      <protection/>
    </xf>
    <xf numFmtId="0" fontId="6" fillId="0" borderId="0" xfId="66" applyFont="1" applyAlignment="1">
      <alignment horizontal="left"/>
      <protection/>
    </xf>
    <xf numFmtId="0" fontId="4" fillId="0" borderId="41" xfId="69" applyFont="1" applyBorder="1" applyAlignment="1">
      <alignment horizontal="center"/>
      <protection/>
    </xf>
    <xf numFmtId="0" fontId="4" fillId="0" borderId="14" xfId="69" applyFont="1" applyBorder="1">
      <alignment/>
      <protection/>
    </xf>
    <xf numFmtId="0" fontId="4" fillId="0" borderId="18" xfId="69" applyFont="1" applyBorder="1" applyAlignment="1">
      <alignment horizontal="center"/>
      <protection/>
    </xf>
    <xf numFmtId="0" fontId="5" fillId="0" borderId="0" xfId="69">
      <alignment/>
      <protection/>
    </xf>
    <xf numFmtId="0" fontId="5" fillId="0" borderId="21" xfId="69" applyBorder="1">
      <alignment/>
      <protection/>
    </xf>
    <xf numFmtId="0" fontId="5" fillId="0" borderId="24" xfId="69" applyBorder="1">
      <alignment/>
      <protection/>
    </xf>
    <xf numFmtId="0" fontId="12" fillId="0" borderId="21" xfId="69" applyFont="1" applyBorder="1">
      <alignment/>
      <protection/>
    </xf>
    <xf numFmtId="0" fontId="12" fillId="0" borderId="24" xfId="69" applyFont="1" applyBorder="1">
      <alignment/>
      <protection/>
    </xf>
    <xf numFmtId="0" fontId="12" fillId="0" borderId="0" xfId="69" applyFont="1">
      <alignment/>
      <protection/>
    </xf>
    <xf numFmtId="0" fontId="5" fillId="0" borderId="19" xfId="69" applyBorder="1" applyAlignment="1">
      <alignment horizontal="center"/>
      <protection/>
    </xf>
    <xf numFmtId="0" fontId="5" fillId="0" borderId="24" xfId="69" applyBorder="1" applyAlignment="1">
      <alignment horizontal="center"/>
      <protection/>
    </xf>
    <xf numFmtId="0" fontId="5" fillId="0" borderId="31" xfId="69" applyBorder="1" applyAlignment="1">
      <alignment horizontal="center"/>
      <protection/>
    </xf>
    <xf numFmtId="0" fontId="5" fillId="0" borderId="33" xfId="69" applyBorder="1">
      <alignment/>
      <protection/>
    </xf>
    <xf numFmtId="0" fontId="5" fillId="0" borderId="36" xfId="69" applyBorder="1" applyAlignment="1">
      <alignment horizontal="center"/>
      <protection/>
    </xf>
    <xf numFmtId="0" fontId="5" fillId="0" borderId="0" xfId="69" applyAlignment="1">
      <alignment horizontal="center"/>
      <protection/>
    </xf>
    <xf numFmtId="17" fontId="19" fillId="0" borderId="41" xfId="67" applyNumberFormat="1" applyFont="1" applyBorder="1" applyAlignment="1">
      <alignment horizontal="center"/>
      <protection/>
    </xf>
    <xf numFmtId="17" fontId="19" fillId="0" borderId="14" xfId="67" applyNumberFormat="1" applyFont="1" applyBorder="1" applyAlignment="1">
      <alignment horizontal="center"/>
      <protection/>
    </xf>
    <xf numFmtId="17" fontId="19" fillId="0" borderId="18" xfId="67" applyNumberFormat="1" applyFont="1" applyBorder="1" applyAlignment="1">
      <alignment horizontal="center"/>
      <protection/>
    </xf>
    <xf numFmtId="49" fontId="4" fillId="0" borderId="0" xfId="66" applyNumberFormat="1" applyFont="1" applyAlignment="1">
      <alignment horizontal="left"/>
      <protection/>
    </xf>
    <xf numFmtId="0" fontId="4" fillId="0" borderId="0" xfId="0" applyFont="1" applyAlignment="1">
      <alignment/>
    </xf>
    <xf numFmtId="0" fontId="1" fillId="0" borderId="0" xfId="0" applyFont="1" applyAlignment="1">
      <alignment/>
    </xf>
    <xf numFmtId="0" fontId="5" fillId="0" borderId="0" xfId="68">
      <alignment/>
      <protection/>
    </xf>
    <xf numFmtId="0" fontId="4" fillId="0" borderId="0" xfId="68" applyFont="1">
      <alignment/>
      <protection/>
    </xf>
    <xf numFmtId="0" fontId="5" fillId="0" borderId="21" xfId="68" applyBorder="1">
      <alignment/>
      <protection/>
    </xf>
    <xf numFmtId="0" fontId="4" fillId="0" borderId="42" xfId="68" applyFont="1" applyBorder="1">
      <alignment/>
      <protection/>
    </xf>
    <xf numFmtId="0" fontId="4" fillId="0" borderId="0" xfId="68" applyFont="1" applyBorder="1">
      <alignment/>
      <protection/>
    </xf>
    <xf numFmtId="0" fontId="5" fillId="0" borderId="0" xfId="68" applyAlignment="1">
      <alignment horizontal="right"/>
      <protection/>
    </xf>
    <xf numFmtId="0" fontId="5" fillId="0" borderId="0" xfId="68" applyFont="1" applyAlignment="1">
      <alignment horizontal="right"/>
      <protection/>
    </xf>
    <xf numFmtId="0" fontId="5" fillId="0" borderId="43" xfId="68" applyBorder="1">
      <alignment/>
      <protection/>
    </xf>
    <xf numFmtId="0" fontId="5" fillId="0" borderId="24" xfId="68" applyBorder="1">
      <alignment/>
      <protection/>
    </xf>
    <xf numFmtId="0" fontId="5" fillId="0" borderId="33" xfId="68" applyBorder="1">
      <alignment/>
      <protection/>
    </xf>
    <xf numFmtId="0" fontId="5" fillId="0" borderId="36" xfId="68" applyBorder="1">
      <alignment/>
      <protection/>
    </xf>
    <xf numFmtId="0" fontId="5" fillId="0" borderId="19" xfId="68" applyBorder="1">
      <alignment/>
      <protection/>
    </xf>
    <xf numFmtId="0" fontId="5" fillId="0" borderId="31" xfId="68" applyBorder="1">
      <alignment/>
      <protection/>
    </xf>
    <xf numFmtId="0" fontId="5" fillId="0" borderId="44" xfId="68" applyBorder="1">
      <alignment/>
      <protection/>
    </xf>
    <xf numFmtId="0" fontId="5" fillId="0" borderId="41" xfId="68" applyBorder="1">
      <alignment/>
      <protection/>
    </xf>
    <xf numFmtId="0" fontId="5" fillId="0" borderId="14" xfId="68" applyBorder="1">
      <alignment/>
      <protection/>
    </xf>
    <xf numFmtId="0" fontId="5" fillId="0" borderId="45" xfId="68" applyBorder="1">
      <alignment/>
      <protection/>
    </xf>
    <xf numFmtId="0" fontId="5" fillId="0" borderId="46" xfId="68" applyBorder="1">
      <alignment/>
      <protection/>
    </xf>
    <xf numFmtId="0" fontId="5" fillId="0" borderId="47" xfId="68" applyBorder="1">
      <alignment/>
      <protection/>
    </xf>
    <xf numFmtId="0" fontId="5" fillId="0" borderId="48" xfId="68" applyBorder="1">
      <alignment/>
      <protection/>
    </xf>
    <xf numFmtId="0" fontId="5" fillId="0" borderId="49" xfId="68" applyBorder="1">
      <alignment/>
      <protection/>
    </xf>
    <xf numFmtId="0" fontId="28" fillId="0" borderId="0" xfId="66" applyFont="1">
      <alignment/>
      <protection/>
    </xf>
    <xf numFmtId="0" fontId="6" fillId="0" borderId="0" xfId="0" applyFont="1" applyAlignment="1">
      <alignment/>
    </xf>
    <xf numFmtId="0" fontId="29" fillId="0" borderId="0" xfId="66" applyFont="1">
      <alignment/>
      <protection/>
    </xf>
    <xf numFmtId="0" fontId="4" fillId="0" borderId="11" xfId="68" applyFont="1" applyBorder="1">
      <alignment/>
      <protection/>
    </xf>
    <xf numFmtId="0" fontId="4" fillId="0" borderId="0" xfId="68" applyFont="1" applyBorder="1" applyAlignment="1">
      <alignment horizontal="right"/>
      <protection/>
    </xf>
    <xf numFmtId="0" fontId="19" fillId="0" borderId="0" xfId="68" applyFont="1">
      <alignment/>
      <protection/>
    </xf>
    <xf numFmtId="0" fontId="4" fillId="0" borderId="12" xfId="68" applyFont="1" applyBorder="1">
      <alignment/>
      <protection/>
    </xf>
    <xf numFmtId="0" fontId="4" fillId="0" borderId="50" xfId="68" applyFont="1" applyBorder="1">
      <alignment/>
      <protection/>
    </xf>
    <xf numFmtId="0" fontId="4" fillId="0" borderId="0" xfId="66" applyFont="1" applyAlignment="1">
      <alignment horizontal="left"/>
      <protection/>
    </xf>
    <xf numFmtId="0" fontId="20" fillId="0" borderId="0" xfId="65" applyFont="1">
      <alignment/>
      <protection/>
    </xf>
    <xf numFmtId="0" fontId="5" fillId="0" borderId="0" xfId="65">
      <alignment/>
      <protection/>
    </xf>
    <xf numFmtId="0" fontId="4" fillId="0" borderId="41" xfId="65" applyFont="1" applyBorder="1" applyAlignment="1">
      <alignment horizontal="center" wrapText="1"/>
      <protection/>
    </xf>
    <xf numFmtId="0" fontId="4" fillId="0" borderId="14" xfId="65" applyFont="1" applyBorder="1" applyAlignment="1">
      <alignment horizontal="center" wrapText="1"/>
      <protection/>
    </xf>
    <xf numFmtId="0" fontId="4" fillId="0" borderId="18" xfId="65" applyFont="1" applyBorder="1" applyAlignment="1">
      <alignment horizontal="center" wrapText="1"/>
      <protection/>
    </xf>
    <xf numFmtId="0" fontId="5" fillId="0" borderId="0" xfId="65" applyAlignment="1">
      <alignment wrapText="1"/>
      <protection/>
    </xf>
    <xf numFmtId="192" fontId="5" fillId="0" borderId="21" xfId="65" applyNumberFormat="1" applyBorder="1" applyAlignment="1">
      <alignment horizontal="center" vertical="top"/>
      <protection/>
    </xf>
    <xf numFmtId="0" fontId="5" fillId="0" borderId="0" xfId="66" applyBorder="1" applyAlignment="1">
      <alignment/>
      <protection/>
    </xf>
    <xf numFmtId="0" fontId="19" fillId="0" borderId="51" xfId="68" applyFont="1" applyBorder="1">
      <alignment/>
      <protection/>
    </xf>
    <xf numFmtId="0" fontId="5" fillId="0" borderId="52" xfId="68" applyFont="1" applyBorder="1" applyAlignment="1">
      <alignment horizontal="center" vertical="center"/>
      <protection/>
    </xf>
    <xf numFmtId="0" fontId="19" fillId="0" borderId="20" xfId="68" applyFont="1" applyBorder="1">
      <alignment/>
      <protection/>
    </xf>
    <xf numFmtId="0" fontId="19" fillId="0" borderId="32" xfId="68" applyFont="1" applyBorder="1">
      <alignment/>
      <protection/>
    </xf>
    <xf numFmtId="0" fontId="5" fillId="0" borderId="53" xfId="68" applyBorder="1">
      <alignment/>
      <protection/>
    </xf>
    <xf numFmtId="0" fontId="5" fillId="0" borderId="54" xfId="68" applyBorder="1">
      <alignment/>
      <protection/>
    </xf>
    <xf numFmtId="0" fontId="5" fillId="0" borderId="55" xfId="68" applyBorder="1">
      <alignment/>
      <protection/>
    </xf>
    <xf numFmtId="0" fontId="32" fillId="0" borderId="45" xfId="64" applyFont="1" applyBorder="1" applyAlignment="1">
      <alignment horizontal="center" vertical="center" wrapText="1"/>
      <protection/>
    </xf>
    <xf numFmtId="0" fontId="32" fillId="0" borderId="42" xfId="64" applyFont="1" applyFill="1" applyBorder="1" applyAlignment="1">
      <alignment horizontal="center" vertical="center" wrapText="1"/>
      <protection/>
    </xf>
    <xf numFmtId="0" fontId="32" fillId="0" borderId="0" xfId="64" applyFont="1" applyFill="1" applyBorder="1" applyAlignment="1">
      <alignment horizontal="center" vertical="center" wrapText="1"/>
      <protection/>
    </xf>
    <xf numFmtId="0" fontId="32" fillId="0" borderId="0" xfId="64" applyFont="1" applyAlignment="1">
      <alignment horizontal="center" vertical="center" wrapText="1"/>
      <protection/>
    </xf>
    <xf numFmtId="0" fontId="4" fillId="0" borderId="56"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0" fillId="0" borderId="0" xfId="64">
      <alignment/>
      <protection/>
    </xf>
    <xf numFmtId="0" fontId="5" fillId="0" borderId="42" xfId="70" applyFont="1" applyBorder="1" applyAlignment="1">
      <alignment horizontal="center" vertical="center" wrapText="1"/>
      <protection/>
    </xf>
    <xf numFmtId="0" fontId="5" fillId="0" borderId="42" xfId="64" applyFont="1" applyBorder="1" applyAlignment="1">
      <alignment horizontal="center" vertical="center" wrapText="1"/>
      <protection/>
    </xf>
    <xf numFmtId="0" fontId="5" fillId="0" borderId="42" xfId="64" applyFont="1" applyFill="1" applyBorder="1" applyAlignment="1">
      <alignment horizontal="center" vertical="center" wrapText="1"/>
      <protection/>
    </xf>
    <xf numFmtId="0" fontId="0" fillId="0" borderId="57" xfId="64" applyFont="1" applyFill="1" applyBorder="1" applyAlignment="1">
      <alignment horizontal="center" vertical="center" wrapText="1"/>
      <protection/>
    </xf>
    <xf numFmtId="0" fontId="0" fillId="0" borderId="58" xfId="64" applyFont="1" applyFill="1" applyBorder="1" applyAlignment="1">
      <alignment horizontal="center" vertical="center" wrapText="1"/>
      <protection/>
    </xf>
    <xf numFmtId="0" fontId="0" fillId="0" borderId="0" xfId="64" applyFill="1">
      <alignment/>
      <protection/>
    </xf>
    <xf numFmtId="0" fontId="5" fillId="0" borderId="11"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0" borderId="0" xfId="64" applyAlignment="1">
      <alignment/>
      <protection/>
    </xf>
    <xf numFmtId="0" fontId="5" fillId="0" borderId="0" xfId="66" applyAlignment="1" applyProtection="1">
      <alignment horizontal="center"/>
      <protection locked="0"/>
    </xf>
    <xf numFmtId="0" fontId="6" fillId="0" borderId="0" xfId="66" applyFont="1" applyProtection="1">
      <alignment/>
      <protection locked="0"/>
    </xf>
    <xf numFmtId="0" fontId="4" fillId="0" borderId="0" xfId="66" applyFont="1" applyProtection="1">
      <alignment/>
      <protection locked="0"/>
    </xf>
    <xf numFmtId="0" fontId="6" fillId="0" borderId="0" xfId="66" applyFont="1" applyAlignment="1" applyProtection="1">
      <alignment horizontal="right"/>
      <protection locked="0"/>
    </xf>
    <xf numFmtId="0" fontId="5" fillId="0" borderId="0" xfId="66" applyProtection="1">
      <alignment/>
      <protection locked="0"/>
    </xf>
    <xf numFmtId="0" fontId="6" fillId="0" borderId="0" xfId="66" applyFont="1" applyAlignment="1" applyProtection="1">
      <alignment horizontal="left"/>
      <protection locked="0"/>
    </xf>
    <xf numFmtId="0" fontId="5" fillId="0" borderId="0" xfId="66" applyBorder="1" applyProtection="1">
      <alignment/>
      <protection locked="0"/>
    </xf>
    <xf numFmtId="0" fontId="5" fillId="0" borderId="0" xfId="66" applyAlignment="1" applyProtection="1">
      <alignment horizontal="right"/>
      <protection locked="0"/>
    </xf>
    <xf numFmtId="0" fontId="5" fillId="0" borderId="0" xfId="66" applyAlignment="1" applyProtection="1">
      <alignment horizontal="left"/>
      <protection locked="0"/>
    </xf>
    <xf numFmtId="0" fontId="7" fillId="0" borderId="0" xfId="66" applyFont="1" applyProtection="1">
      <alignment/>
      <protection locked="0"/>
    </xf>
    <xf numFmtId="0" fontId="6" fillId="0" borderId="0" xfId="66" applyFont="1" applyAlignment="1" applyProtection="1">
      <alignment horizontal="center"/>
      <protection locked="0"/>
    </xf>
    <xf numFmtId="0" fontId="0" fillId="0" borderId="0" xfId="0" applyAlignment="1" applyProtection="1">
      <alignment/>
      <protection locked="0"/>
    </xf>
    <xf numFmtId="0" fontId="6" fillId="0" borderId="0" xfId="66" applyFont="1" applyBorder="1" applyAlignment="1" applyProtection="1">
      <alignment horizontal="left"/>
      <protection locked="0"/>
    </xf>
    <xf numFmtId="0" fontId="8" fillId="0" borderId="0" xfId="66" applyFont="1" applyBorder="1" applyAlignment="1" applyProtection="1">
      <alignment horizontal="left"/>
      <protection locked="0"/>
    </xf>
    <xf numFmtId="0" fontId="5" fillId="0" borderId="0" xfId="66" applyBorder="1" applyAlignment="1" applyProtection="1">
      <alignment horizontal="left"/>
      <protection locked="0"/>
    </xf>
    <xf numFmtId="0" fontId="5" fillId="0" borderId="0" xfId="66" applyFont="1" applyBorder="1" applyAlignment="1" applyProtection="1">
      <alignment horizontal="left"/>
      <protection locked="0"/>
    </xf>
    <xf numFmtId="0" fontId="5" fillId="0" borderId="0" xfId="66" applyBorder="1" applyAlignment="1" applyProtection="1">
      <alignment horizontal="center"/>
      <protection locked="0"/>
    </xf>
    <xf numFmtId="0" fontId="8" fillId="0" borderId="0" xfId="66" applyFont="1" applyAlignment="1" applyProtection="1">
      <alignment horizontal="left"/>
      <protection locked="0"/>
    </xf>
    <xf numFmtId="0" fontId="4" fillId="0" borderId="0" xfId="66" applyFont="1" applyBorder="1" applyProtection="1">
      <alignment/>
      <protection locked="0"/>
    </xf>
    <xf numFmtId="0" fontId="4" fillId="0" borderId="59" xfId="66" applyFont="1" applyBorder="1" applyProtection="1">
      <alignment/>
      <protection locked="0"/>
    </xf>
    <xf numFmtId="0" fontId="4" fillId="0" borderId="60" xfId="66" applyFont="1" applyBorder="1" applyProtection="1">
      <alignment/>
      <protection locked="0"/>
    </xf>
    <xf numFmtId="0" fontId="5" fillId="0" borderId="60" xfId="66" applyBorder="1" applyProtection="1">
      <alignment/>
      <protection locked="0"/>
    </xf>
    <xf numFmtId="0" fontId="4" fillId="0" borderId="60" xfId="66" applyFont="1" applyBorder="1" applyAlignment="1" applyProtection="1">
      <alignment horizontal="left"/>
      <protection locked="0"/>
    </xf>
    <xf numFmtId="0" fontId="5" fillId="0" borderId="60" xfId="66" applyBorder="1" applyAlignment="1" applyProtection="1">
      <alignment horizontal="center"/>
      <protection locked="0"/>
    </xf>
    <xf numFmtId="0" fontId="5" fillId="0" borderId="58" xfId="66" applyBorder="1" applyAlignment="1" applyProtection="1">
      <alignment horizontal="center"/>
      <protection locked="0"/>
    </xf>
    <xf numFmtId="0" fontId="4" fillId="0" borderId="0" xfId="66" applyFont="1" applyBorder="1" applyAlignment="1" applyProtection="1">
      <alignment horizontal="left"/>
      <protection locked="0"/>
    </xf>
    <xf numFmtId="0" fontId="4" fillId="0" borderId="59" xfId="66" applyFont="1" applyBorder="1" applyAlignment="1" applyProtection="1">
      <alignment horizontal="left"/>
      <protection locked="0"/>
    </xf>
    <xf numFmtId="0" fontId="5" fillId="0" borderId="58" xfId="66" applyBorder="1" applyProtection="1">
      <alignment/>
      <protection locked="0"/>
    </xf>
    <xf numFmtId="0" fontId="5" fillId="0" borderId="61" xfId="66" applyBorder="1" applyProtection="1">
      <alignment/>
      <protection locked="0"/>
    </xf>
    <xf numFmtId="0" fontId="5" fillId="0" borderId="57" xfId="66" applyBorder="1" applyAlignment="1" applyProtection="1">
      <alignment horizontal="center"/>
      <protection locked="0"/>
    </xf>
    <xf numFmtId="0" fontId="5" fillId="0" borderId="61" xfId="66" applyBorder="1" applyAlignment="1" applyProtection="1">
      <alignment horizontal="center"/>
      <protection locked="0"/>
    </xf>
    <xf numFmtId="0" fontId="5" fillId="0" borderId="57" xfId="66" applyBorder="1" applyProtection="1">
      <alignment/>
      <protection locked="0"/>
    </xf>
    <xf numFmtId="0" fontId="4" fillId="0" borderId="0" xfId="66" applyFont="1" applyBorder="1" applyProtection="1">
      <alignment/>
      <protection locked="0"/>
    </xf>
    <xf numFmtId="0" fontId="4" fillId="0" borderId="61" xfId="66" applyFont="1" applyBorder="1" applyProtection="1">
      <alignment/>
      <protection locked="0"/>
    </xf>
    <xf numFmtId="0" fontId="5" fillId="0" borderId="0" xfId="66" applyFont="1" applyProtection="1">
      <alignment/>
      <protection locked="0"/>
    </xf>
    <xf numFmtId="0" fontId="4" fillId="0" borderId="50" xfId="66" applyFont="1" applyBorder="1" applyProtection="1">
      <alignment/>
      <protection locked="0"/>
    </xf>
    <xf numFmtId="0" fontId="5" fillId="0" borderId="62" xfId="66" applyBorder="1" applyProtection="1">
      <alignment/>
      <protection locked="0"/>
    </xf>
    <xf numFmtId="0" fontId="4" fillId="0" borderId="62" xfId="66" applyFont="1" applyBorder="1" applyProtection="1">
      <alignment/>
      <protection locked="0"/>
    </xf>
    <xf numFmtId="0" fontId="5" fillId="0" borderId="62" xfId="66" applyBorder="1" applyAlignment="1" applyProtection="1">
      <alignment horizontal="center"/>
      <protection locked="0"/>
    </xf>
    <xf numFmtId="0" fontId="5" fillId="0" borderId="13" xfId="66" applyBorder="1" applyAlignment="1" applyProtection="1">
      <alignment horizontal="center"/>
      <protection locked="0"/>
    </xf>
    <xf numFmtId="0" fontId="5" fillId="0" borderId="50" xfId="66" applyBorder="1" applyAlignment="1" applyProtection="1">
      <alignment horizontal="center"/>
      <protection locked="0"/>
    </xf>
    <xf numFmtId="0" fontId="5" fillId="0" borderId="13" xfId="66" applyBorder="1" applyProtection="1">
      <alignment/>
      <protection locked="0"/>
    </xf>
    <xf numFmtId="0" fontId="5" fillId="0" borderId="0" xfId="66" applyFill="1" applyBorder="1" applyProtection="1">
      <alignment/>
      <protection locked="0"/>
    </xf>
    <xf numFmtId="0" fontId="0" fillId="0" borderId="44" xfId="0" applyBorder="1" applyAlignment="1" applyProtection="1">
      <alignment/>
      <protection locked="0"/>
    </xf>
    <xf numFmtId="0" fontId="0" fillId="0" borderId="43" xfId="0" applyBorder="1" applyAlignment="1" applyProtection="1">
      <alignment/>
      <protection locked="0"/>
    </xf>
    <xf numFmtId="0" fontId="1" fillId="0" borderId="43"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5" fillId="0" borderId="63" xfId="66" applyBorder="1" applyProtection="1">
      <alignment/>
      <protection locked="0"/>
    </xf>
    <xf numFmtId="0" fontId="5" fillId="0" borderId="64" xfId="66" applyBorder="1" applyProtection="1">
      <alignment/>
      <protection locked="0"/>
    </xf>
    <xf numFmtId="0" fontId="5" fillId="0" borderId="24" xfId="66" applyBorder="1" applyProtection="1">
      <alignment/>
      <protection locked="0"/>
    </xf>
    <xf numFmtId="0" fontId="5" fillId="0" borderId="21" xfId="66" applyBorder="1" applyProtection="1">
      <alignment/>
      <protection locked="0"/>
    </xf>
    <xf numFmtId="0" fontId="5" fillId="0" borderId="19" xfId="66" applyBorder="1" applyProtection="1">
      <alignment/>
      <protection locked="0"/>
    </xf>
    <xf numFmtId="0" fontId="5" fillId="0" borderId="33" xfId="66" applyBorder="1" applyProtection="1">
      <alignment/>
      <protection locked="0"/>
    </xf>
    <xf numFmtId="0" fontId="5" fillId="0" borderId="65" xfId="66" applyBorder="1" applyProtection="1">
      <alignment/>
      <protection locked="0"/>
    </xf>
    <xf numFmtId="0" fontId="5" fillId="0" borderId="36" xfId="66" applyBorder="1" applyProtection="1">
      <alignment/>
      <protection locked="0"/>
    </xf>
    <xf numFmtId="0" fontId="5" fillId="0" borderId="31" xfId="66" applyBorder="1" applyProtection="1">
      <alignment/>
      <protection locked="0"/>
    </xf>
    <xf numFmtId="0" fontId="10" fillId="0" borderId="0" xfId="66" applyFont="1" applyFill="1" applyBorder="1" applyAlignment="1" applyProtection="1">
      <alignment horizontal="centerContinuous" wrapText="1"/>
      <protection locked="0"/>
    </xf>
    <xf numFmtId="0" fontId="4" fillId="0" borderId="0" xfId="66" applyFont="1" applyFill="1" applyBorder="1" applyAlignment="1" applyProtection="1">
      <alignment horizontal="centerContinuous" wrapText="1"/>
      <protection locked="0"/>
    </xf>
    <xf numFmtId="0" fontId="5" fillId="0" borderId="0" xfId="66" applyFill="1" applyBorder="1" applyAlignment="1" applyProtection="1">
      <alignment horizontal="centerContinuous"/>
      <protection locked="0"/>
    </xf>
    <xf numFmtId="0" fontId="4" fillId="0" borderId="0" xfId="66" applyFont="1" applyAlignment="1" applyProtection="1">
      <alignment horizontal="center"/>
      <protection locked="0"/>
    </xf>
    <xf numFmtId="0" fontId="12" fillId="0" borderId="0" xfId="66" applyFont="1" applyProtection="1">
      <alignment/>
      <protection locked="0"/>
    </xf>
    <xf numFmtId="0" fontId="5" fillId="0" borderId="0" xfId="66" applyFont="1" applyProtection="1">
      <alignment/>
      <protection locked="0"/>
    </xf>
    <xf numFmtId="0" fontId="5" fillId="0" borderId="0" xfId="66" applyProtection="1">
      <alignment/>
      <protection/>
    </xf>
    <xf numFmtId="0" fontId="4" fillId="0" borderId="0" xfId="66" applyFont="1" applyProtection="1">
      <alignment/>
      <protection/>
    </xf>
    <xf numFmtId="0" fontId="5" fillId="0" borderId="0" xfId="66" applyBorder="1" applyProtection="1">
      <alignment/>
      <protection/>
    </xf>
    <xf numFmtId="0" fontId="4" fillId="0" borderId="0" xfId="0" applyFont="1" applyAlignment="1" applyProtection="1">
      <alignment/>
      <protection/>
    </xf>
    <xf numFmtId="0" fontId="20"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4" fillId="0" borderId="59" xfId="66" applyFont="1" applyBorder="1" applyProtection="1">
      <alignment/>
      <protection/>
    </xf>
    <xf numFmtId="0" fontId="4" fillId="0" borderId="60" xfId="66" applyFont="1" applyBorder="1" applyProtection="1">
      <alignment/>
      <protection/>
    </xf>
    <xf numFmtId="0" fontId="0" fillId="0" borderId="60" xfId="0" applyBorder="1" applyAlignment="1" applyProtection="1">
      <alignment wrapText="1"/>
      <protection/>
    </xf>
    <xf numFmtId="0" fontId="0" fillId="0" borderId="58" xfId="0" applyBorder="1" applyAlignment="1" applyProtection="1">
      <alignment wrapText="1"/>
      <protection/>
    </xf>
    <xf numFmtId="0" fontId="5" fillId="0" borderId="0" xfId="66" applyBorder="1" applyAlignment="1" applyProtection="1">
      <alignment/>
      <protection/>
    </xf>
    <xf numFmtId="0" fontId="4" fillId="0" borderId="59" xfId="66" applyFont="1" applyBorder="1" applyAlignment="1" applyProtection="1">
      <alignment horizontal="left"/>
      <protection/>
    </xf>
    <xf numFmtId="0" fontId="5" fillId="0" borderId="60" xfId="66" applyBorder="1" applyAlignment="1" applyProtection="1">
      <alignment horizontal="center"/>
      <protection/>
    </xf>
    <xf numFmtId="0" fontId="5" fillId="0" borderId="60" xfId="66" applyBorder="1" applyProtection="1">
      <alignment/>
      <protection/>
    </xf>
    <xf numFmtId="0" fontId="5" fillId="0" borderId="58" xfId="66" applyBorder="1" applyProtection="1">
      <alignment/>
      <protection/>
    </xf>
    <xf numFmtId="0" fontId="5" fillId="0" borderId="61" xfId="66" applyBorder="1" applyProtection="1">
      <alignment/>
      <protection/>
    </xf>
    <xf numFmtId="0" fontId="0" fillId="0" borderId="0" xfId="0" applyBorder="1" applyAlignment="1" applyProtection="1">
      <alignment wrapText="1"/>
      <protection/>
    </xf>
    <xf numFmtId="0" fontId="0" fillId="0" borderId="57" xfId="0" applyBorder="1" applyAlignment="1" applyProtection="1">
      <alignment wrapText="1"/>
      <protection/>
    </xf>
    <xf numFmtId="0" fontId="5" fillId="0" borderId="61" xfId="66" applyBorder="1" applyAlignment="1" applyProtection="1">
      <alignment horizontal="center"/>
      <protection/>
    </xf>
    <xf numFmtId="0" fontId="5" fillId="0" borderId="0" xfId="66" applyBorder="1" applyAlignment="1" applyProtection="1">
      <alignment horizontal="center"/>
      <protection/>
    </xf>
    <xf numFmtId="0" fontId="5" fillId="0" borderId="57" xfId="66" applyBorder="1" applyProtection="1">
      <alignment/>
      <protection/>
    </xf>
    <xf numFmtId="0" fontId="4" fillId="0" borderId="61" xfId="66" applyFont="1" applyBorder="1" applyProtection="1">
      <alignment/>
      <protection/>
    </xf>
    <xf numFmtId="0" fontId="4" fillId="0" borderId="57" xfId="66" applyFont="1" applyBorder="1" applyProtection="1">
      <alignment/>
      <protection/>
    </xf>
    <xf numFmtId="0" fontId="5" fillId="0" borderId="0" xfId="66" applyFont="1" applyAlignment="1" applyProtection="1">
      <alignment horizontal="center"/>
      <protection/>
    </xf>
    <xf numFmtId="0" fontId="4" fillId="0" borderId="50" xfId="66" applyFont="1" applyBorder="1" applyProtection="1">
      <alignment/>
      <protection/>
    </xf>
    <xf numFmtId="0" fontId="5" fillId="0" borderId="62" xfId="66" applyBorder="1" applyProtection="1">
      <alignment/>
      <protection/>
    </xf>
    <xf numFmtId="0" fontId="4" fillId="0" borderId="13" xfId="66" applyFont="1" applyBorder="1" applyProtection="1">
      <alignment/>
      <protection/>
    </xf>
    <xf numFmtId="0" fontId="5" fillId="0" borderId="50" xfId="66" applyBorder="1" applyAlignment="1" applyProtection="1">
      <alignment horizontal="center"/>
      <protection/>
    </xf>
    <xf numFmtId="0" fontId="4" fillId="0" borderId="62" xfId="66" applyFont="1" applyBorder="1" applyProtection="1">
      <alignment/>
      <protection/>
    </xf>
    <xf numFmtId="0" fontId="5" fillId="0" borderId="62" xfId="66" applyBorder="1" applyAlignment="1" applyProtection="1">
      <alignment horizontal="center"/>
      <protection/>
    </xf>
    <xf numFmtId="0" fontId="5" fillId="0" borderId="13" xfId="66" applyBorder="1" applyProtection="1">
      <alignment/>
      <protection/>
    </xf>
    <xf numFmtId="0" fontId="4" fillId="0" borderId="0" xfId="66" applyFont="1" applyBorder="1" applyProtection="1">
      <alignment/>
      <protection/>
    </xf>
    <xf numFmtId="0" fontId="5" fillId="0" borderId="11" xfId="0" applyFont="1" applyFill="1" applyBorder="1" applyAlignment="1" applyProtection="1">
      <alignment horizontal="center" vertical="center" wrapText="1"/>
      <protection/>
    </xf>
    <xf numFmtId="0" fontId="4" fillId="0" borderId="0" xfId="66" applyFont="1" applyBorder="1" applyAlignment="1" applyProtection="1">
      <alignment horizontal="center"/>
      <protection locked="0"/>
    </xf>
    <xf numFmtId="0" fontId="4" fillId="0" borderId="0" xfId="66" applyFont="1" applyBorder="1" applyAlignment="1" applyProtection="1">
      <alignment horizontal="center"/>
      <protection locked="0"/>
    </xf>
    <xf numFmtId="0" fontId="16" fillId="0" borderId="0" xfId="66" applyFont="1" applyBorder="1" applyAlignment="1" applyProtection="1">
      <alignment horizontal="center" vertical="center"/>
      <protection locked="0"/>
    </xf>
    <xf numFmtId="0" fontId="16" fillId="0" borderId="0" xfId="66" applyFont="1" applyBorder="1" applyAlignment="1" applyProtection="1">
      <alignment horizontal="center"/>
      <protection locked="0"/>
    </xf>
    <xf numFmtId="0" fontId="1" fillId="0" borderId="0" xfId="0" applyFont="1" applyBorder="1" applyAlignment="1" applyProtection="1">
      <alignment horizontal="center"/>
      <protection locked="0"/>
    </xf>
    <xf numFmtId="9" fontId="5" fillId="0" borderId="24" xfId="68" applyNumberFormat="1" applyFill="1" applyBorder="1" applyAlignment="1" applyProtection="1">
      <alignment horizontal="right"/>
      <protection locked="0"/>
    </xf>
    <xf numFmtId="9" fontId="5" fillId="0" borderId="36" xfId="68" applyNumberFormat="1" applyFill="1" applyBorder="1" applyAlignment="1" applyProtection="1">
      <alignment horizontal="right"/>
      <protection locked="0"/>
    </xf>
    <xf numFmtId="9" fontId="5" fillId="0" borderId="21" xfId="68" applyNumberFormat="1" applyFill="1" applyBorder="1" applyAlignment="1" applyProtection="1">
      <alignment horizontal="right"/>
      <protection locked="0"/>
    </xf>
    <xf numFmtId="9" fontId="5" fillId="0" borderId="33" xfId="68" applyNumberFormat="1" applyFill="1" applyBorder="1" applyAlignment="1" applyProtection="1">
      <alignment horizontal="right"/>
      <protection locked="0"/>
    </xf>
    <xf numFmtId="9" fontId="5" fillId="0" borderId="12" xfId="68" applyNumberFormat="1" applyBorder="1" applyAlignment="1">
      <alignment horizontal="right"/>
      <protection/>
    </xf>
    <xf numFmtId="0" fontId="5" fillId="0" borderId="21" xfId="66" applyBorder="1" applyAlignment="1" applyProtection="1">
      <alignment horizontal="right"/>
      <protection locked="0"/>
    </xf>
    <xf numFmtId="0" fontId="5" fillId="0" borderId="33" xfId="66" applyBorder="1" applyAlignment="1" applyProtection="1">
      <alignment horizontal="right"/>
      <protection locked="0"/>
    </xf>
    <xf numFmtId="0" fontId="1" fillId="0" borderId="11" xfId="0" applyFont="1" applyBorder="1" applyAlignment="1">
      <alignment horizontal="center" vertical="center" wrapText="1"/>
    </xf>
    <xf numFmtId="0" fontId="0" fillId="0" borderId="44" xfId="0" applyBorder="1" applyAlignment="1">
      <alignment/>
    </xf>
    <xf numFmtId="0" fontId="0" fillId="0" borderId="46" xfId="0" applyBorder="1" applyAlignment="1">
      <alignment/>
    </xf>
    <xf numFmtId="0" fontId="0" fillId="0" borderId="19" xfId="0" applyBorder="1" applyAlignment="1">
      <alignment/>
    </xf>
    <xf numFmtId="0" fontId="0" fillId="0" borderId="24" xfId="0" applyBorder="1" applyAlignment="1">
      <alignment/>
    </xf>
    <xf numFmtId="0" fontId="0" fillId="0" borderId="31" xfId="0" applyBorder="1" applyAlignment="1">
      <alignment/>
    </xf>
    <xf numFmtId="0" fontId="0" fillId="0" borderId="36" xfId="0" applyBorder="1" applyAlignment="1">
      <alignment/>
    </xf>
    <xf numFmtId="0" fontId="0" fillId="0" borderId="21" xfId="0" applyBorder="1" applyAlignment="1">
      <alignment/>
    </xf>
    <xf numFmtId="0" fontId="5" fillId="0" borderId="48" xfId="68" applyFont="1" applyBorder="1">
      <alignment/>
      <protection/>
    </xf>
    <xf numFmtId="0" fontId="5" fillId="0" borderId="24" xfId="0" applyFont="1" applyBorder="1" applyAlignment="1">
      <alignment/>
    </xf>
    <xf numFmtId="0" fontId="5" fillId="0" borderId="0" xfId="66" applyFont="1" applyAlignment="1" applyProtection="1">
      <alignment horizontal="center"/>
      <protection locked="0"/>
    </xf>
    <xf numFmtId="0" fontId="1" fillId="0" borderId="0" xfId="0" applyFont="1" applyBorder="1" applyAlignment="1">
      <alignment horizontal="left"/>
    </xf>
    <xf numFmtId="0" fontId="36" fillId="0" borderId="0" xfId="0" applyFont="1" applyFill="1" applyBorder="1" applyAlignment="1">
      <alignment horizontal="left"/>
    </xf>
    <xf numFmtId="0" fontId="4" fillId="0" borderId="0" xfId="70" applyFont="1" applyBorder="1" applyAlignment="1" applyProtection="1">
      <alignment horizontal="left" vertical="center"/>
      <protection hidden="1"/>
    </xf>
    <xf numFmtId="0" fontId="1" fillId="0" borderId="0" xfId="64" applyFont="1" applyBorder="1" applyAlignment="1" applyProtection="1">
      <alignment horizontal="left" vertical="center"/>
      <protection hidden="1"/>
    </xf>
    <xf numFmtId="0" fontId="36" fillId="0" borderId="0" xfId="64" applyFont="1" applyFill="1" applyBorder="1" applyAlignment="1" applyProtection="1">
      <alignment horizontal="left" vertical="center"/>
      <protection hidden="1"/>
    </xf>
    <xf numFmtId="2" fontId="4" fillId="0" borderId="0" xfId="70" applyNumberFormat="1" applyFont="1" applyBorder="1" applyAlignment="1" applyProtection="1">
      <alignment horizontal="left" vertical="center"/>
      <protection hidden="1"/>
    </xf>
    <xf numFmtId="2" fontId="1" fillId="0" borderId="0" xfId="64" applyNumberFormat="1" applyFont="1" applyBorder="1" applyAlignment="1" applyProtection="1">
      <alignment horizontal="left" vertical="center"/>
      <protection hidden="1"/>
    </xf>
    <xf numFmtId="2" fontId="36" fillId="0" borderId="0" xfId="64" applyNumberFormat="1" applyFont="1" applyFill="1" applyBorder="1" applyAlignment="1" applyProtection="1">
      <alignment horizontal="left" vertical="center"/>
      <protection hidden="1"/>
    </xf>
    <xf numFmtId="2" fontId="5" fillId="0" borderId="20" xfId="66" applyNumberFormat="1" applyFont="1" applyBorder="1" applyAlignment="1" applyProtection="1">
      <alignment horizontal="left"/>
      <protection locked="0"/>
    </xf>
    <xf numFmtId="2" fontId="5" fillId="0" borderId="19" xfId="69" applyNumberFormat="1" applyBorder="1">
      <alignment/>
      <protection/>
    </xf>
    <xf numFmtId="2" fontId="12" fillId="0" borderId="19" xfId="69" applyNumberFormat="1" applyFont="1" applyBorder="1">
      <alignment/>
      <protection/>
    </xf>
    <xf numFmtId="2" fontId="5" fillId="0" borderId="19" xfId="0" applyNumberFormat="1" applyFont="1" applyBorder="1" applyAlignment="1">
      <alignment/>
    </xf>
    <xf numFmtId="2" fontId="5" fillId="0" borderId="32" xfId="66" applyNumberFormat="1" applyFont="1" applyBorder="1" applyAlignment="1" applyProtection="1">
      <alignment horizontal="left"/>
      <protection locked="0"/>
    </xf>
    <xf numFmtId="0" fontId="5" fillId="0" borderId="21" xfId="66" applyFont="1" applyBorder="1" applyAlignment="1" applyProtection="1">
      <alignment horizontal="center"/>
      <protection locked="0"/>
    </xf>
    <xf numFmtId="0" fontId="5" fillId="0" borderId="21" xfId="66" applyFont="1" applyBorder="1" applyProtection="1">
      <alignment/>
      <protection locked="0"/>
    </xf>
    <xf numFmtId="0" fontId="5" fillId="0" borderId="33" xfId="66" applyFont="1" applyBorder="1" applyAlignment="1" applyProtection="1">
      <alignment horizontal="center"/>
      <protection locked="0"/>
    </xf>
    <xf numFmtId="0" fontId="5" fillId="0" borderId="33" xfId="66" applyFont="1" applyBorder="1" applyProtection="1">
      <alignment/>
      <protection locked="0"/>
    </xf>
    <xf numFmtId="0" fontId="5" fillId="0" borderId="13" xfId="64" applyFont="1" applyBorder="1" applyAlignment="1">
      <alignment horizontal="center" vertical="center" wrapText="1"/>
      <protection/>
    </xf>
    <xf numFmtId="0" fontId="0" fillId="0" borderId="57" xfId="64" applyFont="1" applyBorder="1" applyAlignment="1">
      <alignment horizontal="center" vertical="center" wrapText="1"/>
      <protection/>
    </xf>
    <xf numFmtId="0" fontId="0" fillId="0" borderId="57" xfId="64" applyFont="1" applyFill="1" applyBorder="1" applyAlignment="1">
      <alignment horizontal="center" vertical="center" wrapText="1"/>
      <protection/>
    </xf>
    <xf numFmtId="0" fontId="0" fillId="0" borderId="57" xfId="64" applyFont="1" applyBorder="1" applyAlignment="1">
      <alignment horizontal="center" vertical="center" wrapText="1"/>
      <protection/>
    </xf>
    <xf numFmtId="0" fontId="0" fillId="0" borderId="57" xfId="64" applyFont="1" applyFill="1" applyBorder="1" applyAlignment="1">
      <alignment horizontal="center" vertical="center"/>
      <protection/>
    </xf>
    <xf numFmtId="0" fontId="0" fillId="0" borderId="13" xfId="64" applyFont="1" applyFill="1" applyBorder="1" applyAlignment="1">
      <alignment horizontal="center" vertical="center" wrapText="1"/>
      <protection/>
    </xf>
    <xf numFmtId="17" fontId="5" fillId="0" borderId="21" xfId="65" applyNumberFormat="1" applyFont="1" applyBorder="1" applyAlignment="1">
      <alignment horizontal="center" vertical="center" wrapText="1"/>
      <protection/>
    </xf>
    <xf numFmtId="2" fontId="5" fillId="0" borderId="19" xfId="69" applyNumberFormat="1" applyFont="1" applyBorder="1">
      <alignment/>
      <protection/>
    </xf>
    <xf numFmtId="0" fontId="5" fillId="0" borderId="24" xfId="69" applyFont="1" applyBorder="1">
      <alignment/>
      <protection/>
    </xf>
    <xf numFmtId="17" fontId="5" fillId="35" borderId="42" xfId="66" applyNumberFormat="1" applyFill="1" applyBorder="1" applyAlignment="1" applyProtection="1">
      <alignment horizontal="center"/>
      <protection locked="0"/>
    </xf>
    <xf numFmtId="17" fontId="5" fillId="36" borderId="42" xfId="66" applyNumberFormat="1" applyFill="1" applyBorder="1" applyAlignment="1" applyProtection="1">
      <alignment horizontal="center"/>
      <protection locked="0"/>
    </xf>
    <xf numFmtId="17" fontId="5" fillId="37" borderId="42" xfId="66" applyNumberFormat="1" applyFill="1" applyBorder="1" applyAlignment="1" applyProtection="1">
      <alignment horizontal="center"/>
      <protection locked="0"/>
    </xf>
    <xf numFmtId="0" fontId="5" fillId="37" borderId="58" xfId="0" applyFont="1" applyFill="1" applyBorder="1" applyAlignment="1" applyProtection="1">
      <alignment horizontal="center" vertical="center" wrapText="1"/>
      <protection locked="0"/>
    </xf>
    <xf numFmtId="17" fontId="5" fillId="37" borderId="42" xfId="0" applyNumberFormat="1" applyFont="1" applyFill="1" applyBorder="1" applyAlignment="1" applyProtection="1">
      <alignment horizontal="center" vertical="center" wrapText="1"/>
      <protection locked="0"/>
    </xf>
    <xf numFmtId="0" fontId="1" fillId="37" borderId="43" xfId="0" applyFont="1" applyFill="1" applyBorder="1" applyAlignment="1" applyProtection="1">
      <alignment horizontal="center" vertical="center" wrapText="1"/>
      <protection locked="0"/>
    </xf>
    <xf numFmtId="0" fontId="5" fillId="37" borderId="21" xfId="66" applyFill="1" applyBorder="1" applyProtection="1">
      <alignment/>
      <protection locked="0"/>
    </xf>
    <xf numFmtId="0" fontId="5" fillId="37" borderId="33" xfId="66" applyFill="1" applyBorder="1" applyProtection="1">
      <alignment/>
      <protection locked="0"/>
    </xf>
    <xf numFmtId="0" fontId="5" fillId="37" borderId="11" xfId="0" applyFont="1" applyFill="1" applyBorder="1" applyAlignment="1" applyProtection="1">
      <alignment horizontal="center" vertical="center" wrapText="1"/>
      <protection/>
    </xf>
    <xf numFmtId="0" fontId="5" fillId="37" borderId="58" xfId="0" applyFont="1" applyFill="1" applyBorder="1" applyAlignment="1" applyProtection="1">
      <alignment horizontal="center" vertical="center" wrapText="1"/>
      <protection/>
    </xf>
    <xf numFmtId="0" fontId="1" fillId="37" borderId="44" xfId="0" applyFont="1" applyFill="1" applyBorder="1" applyAlignment="1" applyProtection="1">
      <alignment horizontal="center" vertical="center" wrapText="1"/>
      <protection locked="0"/>
    </xf>
    <xf numFmtId="0" fontId="5" fillId="37" borderId="19" xfId="66" applyFill="1" applyBorder="1" applyProtection="1">
      <alignment/>
      <protection locked="0"/>
    </xf>
    <xf numFmtId="9" fontId="5" fillId="37" borderId="21" xfId="68" applyNumberFormat="1" applyFill="1" applyBorder="1" applyAlignment="1" applyProtection="1">
      <alignment horizontal="right"/>
      <protection locked="0"/>
    </xf>
    <xf numFmtId="0" fontId="5" fillId="37" borderId="31" xfId="66" applyFill="1" applyBorder="1" applyProtection="1">
      <alignment/>
      <protection locked="0"/>
    </xf>
    <xf numFmtId="9" fontId="5" fillId="37" borderId="33" xfId="68" applyNumberFormat="1" applyFill="1" applyBorder="1" applyAlignment="1" applyProtection="1">
      <alignment horizontal="right"/>
      <protection locked="0"/>
    </xf>
    <xf numFmtId="0" fontId="4" fillId="37" borderId="66" xfId="66" applyFont="1" applyFill="1" applyBorder="1" applyAlignment="1">
      <alignment horizontal="center" vertical="center" wrapText="1"/>
      <protection/>
    </xf>
    <xf numFmtId="17" fontId="5" fillId="37" borderId="42" xfId="66" applyNumberFormat="1" applyFill="1" applyBorder="1" applyAlignment="1">
      <alignment horizontal="center"/>
      <protection/>
    </xf>
    <xf numFmtId="0" fontId="4" fillId="37" borderId="11" xfId="66" applyFont="1" applyFill="1" applyBorder="1" applyAlignment="1">
      <alignment horizontal="center"/>
      <protection/>
    </xf>
    <xf numFmtId="0" fontId="5" fillId="37" borderId="41" xfId="66" applyFill="1" applyBorder="1" applyAlignment="1">
      <alignment horizontal="center"/>
      <protection/>
    </xf>
    <xf numFmtId="0" fontId="5" fillId="37" borderId="42" xfId="66" applyFill="1" applyBorder="1" applyAlignment="1">
      <alignment horizontal="center"/>
      <protection/>
    </xf>
    <xf numFmtId="0" fontId="5" fillId="35" borderId="11" xfId="0" applyFont="1" applyFill="1" applyBorder="1" applyAlignment="1" applyProtection="1">
      <alignment horizontal="center" vertical="center" wrapText="1"/>
      <protection locked="0"/>
    </xf>
    <xf numFmtId="17" fontId="5" fillId="35" borderId="42" xfId="0" applyNumberFormat="1" applyFont="1" applyFill="1" applyBorder="1" applyAlignment="1" applyProtection="1">
      <alignment horizontal="center" vertical="center" wrapText="1"/>
      <protection locked="0"/>
    </xf>
    <xf numFmtId="0" fontId="1" fillId="35" borderId="43" xfId="0" applyFont="1" applyFill="1" applyBorder="1" applyAlignment="1" applyProtection="1">
      <alignment horizontal="center" vertical="center" wrapText="1"/>
      <protection locked="0"/>
    </xf>
    <xf numFmtId="0" fontId="5" fillId="35" borderId="21" xfId="66" applyFill="1" applyBorder="1" applyProtection="1">
      <alignment/>
      <protection locked="0"/>
    </xf>
    <xf numFmtId="0" fontId="5" fillId="35" borderId="33" xfId="66" applyFill="1" applyBorder="1" applyProtection="1">
      <alignment/>
      <protection locked="0"/>
    </xf>
    <xf numFmtId="0" fontId="5" fillId="35" borderId="11" xfId="0" applyFont="1" applyFill="1" applyBorder="1" applyAlignment="1" applyProtection="1">
      <alignment horizontal="center" vertical="center" wrapText="1"/>
      <protection/>
    </xf>
    <xf numFmtId="9" fontId="5" fillId="35" borderId="21" xfId="68" applyNumberFormat="1" applyFill="1" applyBorder="1" applyAlignment="1" applyProtection="1">
      <alignment horizontal="right"/>
      <protection locked="0"/>
    </xf>
    <xf numFmtId="9" fontId="5" fillId="35" borderId="33" xfId="68" applyNumberFormat="1" applyFill="1" applyBorder="1" applyAlignment="1" applyProtection="1">
      <alignment horizontal="right"/>
      <protection locked="0"/>
    </xf>
    <xf numFmtId="0" fontId="4" fillId="35" borderId="66" xfId="66" applyFont="1" applyFill="1" applyBorder="1" applyAlignment="1">
      <alignment horizontal="center" vertical="center" wrapText="1"/>
      <protection/>
    </xf>
    <xf numFmtId="17" fontId="5" fillId="35" borderId="42" xfId="66" applyNumberFormat="1" applyFill="1" applyBorder="1" applyAlignment="1">
      <alignment horizontal="center"/>
      <protection/>
    </xf>
    <xf numFmtId="0" fontId="4" fillId="35" borderId="11" xfId="66" applyFont="1" applyFill="1" applyBorder="1" applyAlignment="1">
      <alignment horizontal="center"/>
      <protection/>
    </xf>
    <xf numFmtId="0" fontId="5" fillId="35" borderId="41" xfId="66" applyFill="1" applyBorder="1" applyAlignment="1">
      <alignment horizontal="center"/>
      <protection/>
    </xf>
    <xf numFmtId="0" fontId="5" fillId="35" borderId="42" xfId="66" applyFill="1" applyBorder="1" applyAlignment="1">
      <alignment horizontal="center"/>
      <protection/>
    </xf>
    <xf numFmtId="0" fontId="5" fillId="36" borderId="11" xfId="0" applyFont="1" applyFill="1" applyBorder="1" applyAlignment="1" applyProtection="1">
      <alignment horizontal="center" vertical="center" wrapText="1"/>
      <protection locked="0"/>
    </xf>
    <xf numFmtId="17" fontId="5" fillId="36" borderId="42" xfId="0" applyNumberFormat="1" applyFont="1" applyFill="1" applyBorder="1" applyAlignment="1" applyProtection="1">
      <alignment horizontal="center" vertical="center" wrapText="1"/>
      <protection locked="0"/>
    </xf>
    <xf numFmtId="0" fontId="1" fillId="36" borderId="43" xfId="0" applyFont="1" applyFill="1" applyBorder="1" applyAlignment="1" applyProtection="1">
      <alignment horizontal="center" vertical="center" wrapText="1"/>
      <protection locked="0"/>
    </xf>
    <xf numFmtId="0" fontId="5" fillId="36" borderId="21" xfId="66" applyFill="1" applyBorder="1" applyProtection="1">
      <alignment/>
      <protection locked="0"/>
    </xf>
    <xf numFmtId="0" fontId="5" fillId="36" borderId="33" xfId="66" applyFill="1" applyBorder="1" applyProtection="1">
      <alignment/>
      <protection locked="0"/>
    </xf>
    <xf numFmtId="0" fontId="5" fillId="36" borderId="21" xfId="66" applyFont="1" applyFill="1" applyBorder="1" applyProtection="1">
      <alignment/>
      <protection locked="0"/>
    </xf>
    <xf numFmtId="0" fontId="5" fillId="36" borderId="11" xfId="0" applyFont="1" applyFill="1" applyBorder="1" applyAlignment="1" applyProtection="1">
      <alignment horizontal="center" vertical="center" wrapText="1"/>
      <protection/>
    </xf>
    <xf numFmtId="9" fontId="5" fillId="36" borderId="21" xfId="68" applyNumberFormat="1" applyFill="1" applyBorder="1" applyAlignment="1" applyProtection="1">
      <alignment horizontal="right"/>
      <protection locked="0"/>
    </xf>
    <xf numFmtId="9" fontId="5" fillId="36" borderId="33" xfId="68" applyNumberFormat="1" applyFill="1" applyBorder="1" applyAlignment="1" applyProtection="1">
      <alignment horizontal="right"/>
      <protection locked="0"/>
    </xf>
    <xf numFmtId="0" fontId="4" fillId="36" borderId="42" xfId="66" applyFont="1" applyFill="1" applyBorder="1" applyAlignment="1">
      <alignment horizontal="center" vertical="center" wrapText="1"/>
      <protection/>
    </xf>
    <xf numFmtId="17" fontId="5" fillId="36" borderId="42" xfId="66" applyNumberFormat="1" applyFill="1" applyBorder="1" applyAlignment="1">
      <alignment horizontal="center"/>
      <protection/>
    </xf>
    <xf numFmtId="0" fontId="4" fillId="36" borderId="11" xfId="66" applyFont="1" applyFill="1" applyBorder="1" applyAlignment="1">
      <alignment horizontal="center"/>
      <protection/>
    </xf>
    <xf numFmtId="0" fontId="5" fillId="36" borderId="66" xfId="66" applyFill="1" applyBorder="1" applyAlignment="1">
      <alignment horizontal="center"/>
      <protection/>
    </xf>
    <xf numFmtId="0" fontId="5" fillId="36" borderId="42" xfId="66" applyFill="1" applyBorder="1" applyAlignment="1">
      <alignment horizontal="center"/>
      <protection/>
    </xf>
    <xf numFmtId="0" fontId="5" fillId="38" borderId="42" xfId="66" applyFill="1" applyBorder="1" applyAlignment="1">
      <alignment horizontal="center"/>
      <protection/>
    </xf>
    <xf numFmtId="0" fontId="5" fillId="38" borderId="45" xfId="66" applyFill="1" applyBorder="1" applyAlignment="1">
      <alignment horizontal="center"/>
      <protection/>
    </xf>
    <xf numFmtId="0" fontId="0" fillId="0" borderId="19" xfId="0" applyFill="1" applyBorder="1" applyAlignment="1">
      <alignment/>
    </xf>
    <xf numFmtId="0" fontId="0" fillId="0" borderId="21" xfId="0" applyFill="1" applyBorder="1" applyAlignment="1">
      <alignment/>
    </xf>
    <xf numFmtId="0" fontId="0" fillId="0" borderId="24" xfId="0" applyFill="1" applyBorder="1" applyAlignment="1">
      <alignment/>
    </xf>
    <xf numFmtId="0" fontId="5" fillId="0" borderId="0" xfId="65" applyFont="1" applyAlignment="1">
      <alignment wrapText="1"/>
      <protection/>
    </xf>
    <xf numFmtId="17" fontId="5" fillId="0" borderId="67" xfId="65" applyNumberFormat="1" applyFont="1" applyBorder="1" applyAlignment="1">
      <alignment horizontal="center" vertical="center" wrapText="1"/>
      <protection/>
    </xf>
    <xf numFmtId="17" fontId="5" fillId="37" borderId="11" xfId="0" applyNumberFormat="1" applyFont="1" applyFill="1" applyBorder="1" applyAlignment="1" applyProtection="1">
      <alignment horizontal="center" vertical="center" wrapText="1"/>
      <protection/>
    </xf>
    <xf numFmtId="17" fontId="5" fillId="35" borderId="11" xfId="0" applyNumberFormat="1" applyFont="1" applyFill="1" applyBorder="1" applyAlignment="1" applyProtection="1">
      <alignment horizontal="center" vertical="center" wrapText="1"/>
      <protection/>
    </xf>
    <xf numFmtId="17" fontId="5" fillId="36" borderId="11" xfId="0" applyNumberFormat="1" applyFont="1" applyFill="1" applyBorder="1" applyAlignment="1" applyProtection="1">
      <alignment horizontal="center" vertical="center" wrapText="1"/>
      <protection/>
    </xf>
    <xf numFmtId="17" fontId="5" fillId="0" borderId="11" xfId="0" applyNumberFormat="1" applyFont="1" applyFill="1" applyBorder="1" applyAlignment="1" applyProtection="1">
      <alignment horizontal="center" vertical="center" wrapText="1"/>
      <protection/>
    </xf>
    <xf numFmtId="0" fontId="0" fillId="0" borderId="42" xfId="64" applyFont="1" applyBorder="1" applyAlignment="1">
      <alignment vertical="top" wrapText="1"/>
      <protection/>
    </xf>
    <xf numFmtId="0" fontId="0" fillId="0" borderId="11" xfId="64" applyFont="1" applyBorder="1" applyAlignment="1">
      <alignment horizontal="center" vertical="center" wrapText="1"/>
      <protection/>
    </xf>
    <xf numFmtId="0" fontId="0" fillId="0" borderId="61" xfId="64" applyFont="1" applyBorder="1" applyAlignment="1">
      <alignment horizontal="center" vertical="center" wrapText="1"/>
      <protection/>
    </xf>
    <xf numFmtId="0" fontId="0" fillId="0" borderId="59" xfId="64" applyFont="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0" borderId="11" xfId="64" applyFont="1" applyBorder="1" applyAlignment="1">
      <alignment vertical="top" wrapText="1"/>
      <protection/>
    </xf>
    <xf numFmtId="0" fontId="0" fillId="0" borderId="56" xfId="64" applyFont="1" applyFill="1" applyBorder="1" applyAlignment="1">
      <alignment horizontal="center" vertical="center" wrapText="1"/>
      <protection/>
    </xf>
    <xf numFmtId="0" fontId="0" fillId="0" borderId="56" xfId="64" applyFont="1" applyBorder="1" applyAlignment="1">
      <alignment vertical="top" wrapText="1"/>
      <protection/>
    </xf>
    <xf numFmtId="0" fontId="0" fillId="0" borderId="61" xfId="64" applyFont="1" applyBorder="1" applyAlignment="1">
      <alignment horizontal="center" vertical="center" wrapText="1"/>
      <protection/>
    </xf>
    <xf numFmtId="0" fontId="0" fillId="0" borderId="56" xfId="64" applyFont="1" applyFill="1" applyBorder="1" applyAlignment="1">
      <alignment horizontal="center" vertical="center" wrapText="1"/>
      <protection/>
    </xf>
    <xf numFmtId="0" fontId="0" fillId="0" borderId="61" xfId="64" applyFont="1" applyBorder="1" applyAlignment="1">
      <alignment horizontal="center" vertical="center"/>
      <protection/>
    </xf>
    <xf numFmtId="0" fontId="0" fillId="0" borderId="56" xfId="64" applyFont="1" applyFill="1" applyBorder="1" applyAlignment="1">
      <alignment horizontal="center" vertical="center"/>
      <protection/>
    </xf>
    <xf numFmtId="0" fontId="0" fillId="0" borderId="50" xfId="64" applyFont="1" applyBorder="1" applyAlignment="1">
      <alignment horizontal="center" vertical="center" wrapText="1"/>
      <protection/>
    </xf>
    <xf numFmtId="0" fontId="0" fillId="0" borderId="12" xfId="64" applyFont="1" applyFill="1" applyBorder="1" applyAlignment="1">
      <alignment horizontal="center" vertical="center" wrapText="1"/>
      <protection/>
    </xf>
    <xf numFmtId="0" fontId="0" fillId="0" borderId="12" xfId="64" applyFont="1" applyBorder="1" applyAlignment="1">
      <alignment vertical="top" wrapText="1"/>
      <protection/>
    </xf>
    <xf numFmtId="0" fontId="0" fillId="0" borderId="56" xfId="64" applyFont="1" applyBorder="1" applyAlignment="1">
      <alignment horizontal="center" vertical="center" wrapText="1"/>
      <protection/>
    </xf>
    <xf numFmtId="0" fontId="0" fillId="0" borderId="61" xfId="64" applyFont="1" applyBorder="1" applyAlignment="1">
      <alignment horizontal="center" vertical="center" wrapText="1"/>
      <protection/>
    </xf>
    <xf numFmtId="0" fontId="0" fillId="0" borderId="56" xfId="64" applyFont="1" applyBorder="1" applyAlignment="1">
      <alignment horizontal="center" vertical="center" wrapText="1"/>
      <protection/>
    </xf>
    <xf numFmtId="0" fontId="0" fillId="0" borderId="56" xfId="64" applyFont="1" applyBorder="1" applyAlignment="1">
      <alignment horizontal="center" vertical="center"/>
      <protection/>
    </xf>
    <xf numFmtId="0" fontId="0" fillId="0" borderId="12" xfId="64" applyFont="1" applyBorder="1" applyAlignment="1">
      <alignment horizontal="center" vertical="center" wrapText="1"/>
      <protection/>
    </xf>
    <xf numFmtId="0" fontId="0" fillId="0" borderId="50" xfId="64" applyFont="1" applyBorder="1" applyAlignment="1">
      <alignment horizontal="center" vertical="center" wrapText="1"/>
      <protection/>
    </xf>
    <xf numFmtId="0" fontId="0" fillId="0" borderId="12" xfId="64" applyFont="1" applyFill="1" applyBorder="1" applyAlignment="1">
      <alignment horizontal="center" vertical="center" wrapText="1"/>
      <protection/>
    </xf>
    <xf numFmtId="0" fontId="0" fillId="0" borderId="12" xfId="64" applyFont="1" applyBorder="1" applyAlignment="1">
      <alignment horizontal="center" vertical="center"/>
      <protection/>
    </xf>
    <xf numFmtId="0" fontId="0" fillId="0" borderId="11" xfId="64" applyFont="1" applyBorder="1" applyAlignment="1">
      <alignment horizontal="center" vertical="center" wrapText="1"/>
      <protection/>
    </xf>
    <xf numFmtId="0" fontId="0" fillId="0" borderId="59" xfId="64" applyFont="1" applyBorder="1" applyAlignment="1">
      <alignment horizontal="center" vertical="center" wrapText="1"/>
      <protection/>
    </xf>
    <xf numFmtId="0" fontId="0" fillId="0" borderId="56"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59" xfId="64" applyFont="1" applyBorder="1" applyAlignment="1">
      <alignment horizontal="center" vertical="center" wrapText="1"/>
      <protection/>
    </xf>
    <xf numFmtId="0" fontId="0" fillId="0" borderId="50" xfId="64" applyFont="1" applyBorder="1" applyAlignment="1">
      <alignment horizontal="center" vertical="center" wrapText="1"/>
      <protection/>
    </xf>
    <xf numFmtId="0" fontId="0" fillId="0" borderId="56" xfId="64" applyFont="1" applyBorder="1" applyAlignment="1">
      <alignment horizontal="center" vertical="center" wrapText="1"/>
      <protection/>
    </xf>
    <xf numFmtId="0" fontId="0" fillId="0" borderId="42" xfId="64" applyFont="1" applyBorder="1" applyAlignment="1">
      <alignment horizontal="center" vertical="center" wrapText="1"/>
      <protection/>
    </xf>
    <xf numFmtId="0" fontId="0" fillId="0" borderId="62" xfId="64" applyFont="1" applyBorder="1" applyAlignment="1">
      <alignment horizontal="center" vertical="center" wrapText="1"/>
      <protection/>
    </xf>
    <xf numFmtId="0" fontId="0" fillId="0" borderId="42" xfId="64" applyFont="1" applyFill="1" applyBorder="1" applyAlignment="1">
      <alignment horizontal="center" vertical="center" wrapText="1"/>
      <protection/>
    </xf>
    <xf numFmtId="0" fontId="0" fillId="0" borderId="42" xfId="64" applyFont="1" applyBorder="1" applyAlignment="1">
      <alignment horizontal="center" vertical="center"/>
      <protection/>
    </xf>
    <xf numFmtId="0" fontId="0" fillId="0" borderId="42" xfId="64" applyFont="1" applyBorder="1" applyAlignment="1">
      <alignment vertical="top" wrapText="1"/>
      <protection/>
    </xf>
    <xf numFmtId="0" fontId="0" fillId="0" borderId="58" xfId="64" applyFont="1" applyBorder="1" applyAlignment="1">
      <alignment horizontal="center" vertical="center" wrapText="1"/>
      <protection/>
    </xf>
    <xf numFmtId="0" fontId="0" fillId="0" borderId="56" xfId="64" applyFont="1" applyBorder="1">
      <alignment/>
      <protection/>
    </xf>
    <xf numFmtId="0" fontId="0" fillId="0" borderId="12" xfId="64" applyFont="1" applyBorder="1">
      <alignment/>
      <protection/>
    </xf>
    <xf numFmtId="0" fontId="0" fillId="0" borderId="42" xfId="64" applyFont="1" applyBorder="1" applyAlignment="1">
      <alignment vertical="center"/>
      <protection/>
    </xf>
    <xf numFmtId="0" fontId="0" fillId="0" borderId="42" xfId="64" applyFont="1" applyFill="1" applyBorder="1" applyAlignment="1">
      <alignment vertical="center"/>
      <protection/>
    </xf>
    <xf numFmtId="0" fontId="0" fillId="0" borderId="42" xfId="64" applyFont="1" applyFill="1" applyBorder="1" applyAlignment="1">
      <alignment horizontal="center" vertical="center"/>
      <protection/>
    </xf>
    <xf numFmtId="0" fontId="5" fillId="0" borderId="24" xfId="69" applyFont="1" applyBorder="1" quotePrefix="1">
      <alignment/>
      <protection/>
    </xf>
    <xf numFmtId="0" fontId="5" fillId="0" borderId="21" xfId="69" applyFont="1" applyBorder="1">
      <alignment/>
      <protection/>
    </xf>
    <xf numFmtId="0" fontId="5" fillId="0" borderId="19" xfId="69" applyFont="1" applyBorder="1">
      <alignment/>
      <protection/>
    </xf>
    <xf numFmtId="0" fontId="5" fillId="0" borderId="21" xfId="62" applyBorder="1">
      <alignment/>
      <protection/>
    </xf>
    <xf numFmtId="0" fontId="5" fillId="0" borderId="19" xfId="62" applyBorder="1">
      <alignment/>
      <protection/>
    </xf>
    <xf numFmtId="0" fontId="5" fillId="0" borderId="24" xfId="62" applyBorder="1">
      <alignment/>
      <protection/>
    </xf>
    <xf numFmtId="0" fontId="1" fillId="0" borderId="0" xfId="0" applyFont="1" applyAlignment="1">
      <alignment horizontal="center"/>
    </xf>
    <xf numFmtId="0" fontId="5" fillId="0" borderId="68" xfId="65" applyFont="1" applyBorder="1" applyAlignment="1">
      <alignment horizontal="center" vertical="center" wrapText="1"/>
      <protection/>
    </xf>
    <xf numFmtId="0" fontId="5" fillId="0" borderId="19" xfId="65" applyFont="1" applyBorder="1" applyAlignment="1">
      <alignment horizontal="center" vertical="center" wrapText="1"/>
      <protection/>
    </xf>
    <xf numFmtId="49" fontId="5" fillId="0" borderId="19" xfId="65" applyNumberFormat="1" applyFont="1" applyBorder="1" applyAlignment="1">
      <alignment horizontal="center" vertical="top"/>
      <protection/>
    </xf>
    <xf numFmtId="49" fontId="5" fillId="0" borderId="19" xfId="65" applyNumberFormat="1" applyBorder="1" applyAlignment="1">
      <alignment horizontal="center" vertical="top"/>
      <protection/>
    </xf>
    <xf numFmtId="49" fontId="5" fillId="0" borderId="31" xfId="65" applyNumberFormat="1" applyBorder="1" applyAlignment="1">
      <alignment horizontal="center" vertical="top"/>
      <protection/>
    </xf>
    <xf numFmtId="192" fontId="5" fillId="0" borderId="33" xfId="65" applyNumberFormat="1" applyBorder="1" applyAlignment="1">
      <alignment horizontal="center" vertical="top"/>
      <protection/>
    </xf>
    <xf numFmtId="0" fontId="5" fillId="0" borderId="13" xfId="66" applyBorder="1" applyAlignment="1" applyProtection="1">
      <alignment horizontal="center"/>
      <protection/>
    </xf>
    <xf numFmtId="0" fontId="5" fillId="39" borderId="48" xfId="68" applyFill="1" applyBorder="1">
      <alignment/>
      <protection/>
    </xf>
    <xf numFmtId="0" fontId="19" fillId="39" borderId="20" xfId="68" applyFont="1" applyFill="1" applyBorder="1">
      <alignment/>
      <protection/>
    </xf>
    <xf numFmtId="0" fontId="5" fillId="39" borderId="54" xfId="68" applyFill="1" applyBorder="1">
      <alignment/>
      <protection/>
    </xf>
    <xf numFmtId="0" fontId="35" fillId="0" borderId="61" xfId="64" applyFont="1" applyBorder="1" applyAlignment="1">
      <alignment horizontal="center" vertical="center" wrapText="1"/>
      <protection/>
    </xf>
    <xf numFmtId="0" fontId="35" fillId="0" borderId="12" xfId="64" applyFont="1" applyBorder="1" applyAlignment="1">
      <alignment horizontal="center" vertical="center" wrapText="1"/>
      <protection/>
    </xf>
    <xf numFmtId="0" fontId="5" fillId="0" borderId="68" xfId="65" applyFont="1" applyBorder="1" applyAlignment="1">
      <alignment horizontal="center" wrapText="1"/>
      <protection/>
    </xf>
    <xf numFmtId="0" fontId="5" fillId="0" borderId="44" xfId="0" applyFont="1" applyBorder="1" applyAlignment="1">
      <alignment/>
    </xf>
    <xf numFmtId="0" fontId="5" fillId="0" borderId="43" xfId="0" applyFont="1" applyBorder="1" applyAlignment="1">
      <alignment/>
    </xf>
    <xf numFmtId="0" fontId="5" fillId="0" borderId="19" xfId="0" applyFont="1" applyBorder="1" applyAlignment="1">
      <alignment/>
    </xf>
    <xf numFmtId="0" fontId="5" fillId="0" borderId="21" xfId="0" applyFont="1" applyBorder="1" applyAlignment="1">
      <alignment/>
    </xf>
    <xf numFmtId="0" fontId="42" fillId="36" borderId="19" xfId="0" applyFont="1" applyFill="1" applyBorder="1" applyAlignment="1">
      <alignment/>
    </xf>
    <xf numFmtId="0" fontId="42" fillId="36" borderId="21" xfId="0" applyFont="1" applyFill="1" applyBorder="1" applyAlignment="1">
      <alignment/>
    </xf>
    <xf numFmtId="0" fontId="5" fillId="0" borderId="19" xfId="0" applyFont="1" applyFill="1" applyBorder="1" applyAlignment="1">
      <alignment/>
    </xf>
    <xf numFmtId="0" fontId="5" fillId="0" borderId="21" xfId="0" applyFont="1" applyFill="1" applyBorder="1" applyAlignment="1">
      <alignment/>
    </xf>
    <xf numFmtId="0" fontId="5" fillId="0" borderId="46" xfId="0" applyFont="1" applyBorder="1" applyAlignment="1">
      <alignment/>
    </xf>
    <xf numFmtId="0" fontId="42" fillId="36" borderId="24" xfId="0" applyFont="1" applyFill="1" applyBorder="1" applyAlignment="1">
      <alignment/>
    </xf>
    <xf numFmtId="0" fontId="5" fillId="0" borderId="24" xfId="0" applyFont="1" applyFill="1" applyBorder="1" applyAlignment="1">
      <alignment/>
    </xf>
    <xf numFmtId="2" fontId="5" fillId="0" borderId="19" xfId="69" applyNumberFormat="1" applyFill="1" applyBorder="1">
      <alignment/>
      <protection/>
    </xf>
    <xf numFmtId="0" fontId="5" fillId="0" borderId="21" xfId="69" applyFill="1" applyBorder="1">
      <alignment/>
      <protection/>
    </xf>
    <xf numFmtId="0" fontId="5" fillId="0" borderId="24" xfId="69" applyFill="1" applyBorder="1">
      <alignment/>
      <protection/>
    </xf>
    <xf numFmtId="0" fontId="5" fillId="0" borderId="48" xfId="66" applyBorder="1" applyProtection="1">
      <alignment/>
      <protection locked="0"/>
    </xf>
    <xf numFmtId="0" fontId="5" fillId="0" borderId="49" xfId="66" applyBorder="1" applyProtection="1">
      <alignment/>
      <protection locked="0"/>
    </xf>
    <xf numFmtId="0" fontId="5" fillId="0" borderId="69" xfId="66" applyBorder="1" applyProtection="1">
      <alignment/>
      <protection locked="0"/>
    </xf>
    <xf numFmtId="49" fontId="5" fillId="0" borderId="68" xfId="65" applyNumberFormat="1" applyFont="1" applyBorder="1" applyAlignment="1">
      <alignment horizontal="center" wrapText="1"/>
      <protection/>
    </xf>
    <xf numFmtId="17" fontId="5" fillId="0" borderId="67" xfId="65" applyNumberFormat="1" applyFont="1" applyBorder="1" applyAlignment="1">
      <alignment horizontal="center" wrapText="1"/>
      <protection/>
    </xf>
    <xf numFmtId="0" fontId="5" fillId="0" borderId="0" xfId="66" applyAlignment="1">
      <alignment horizontal="left" vertical="center" wrapText="1"/>
      <protection/>
    </xf>
    <xf numFmtId="0" fontId="4" fillId="0" borderId="58" xfId="66" applyFont="1" applyBorder="1" applyAlignment="1" applyProtection="1">
      <alignment horizontal="center" wrapText="1"/>
      <protection locked="0"/>
    </xf>
    <xf numFmtId="0" fontId="1" fillId="0" borderId="0" xfId="0" applyFont="1" applyAlignment="1">
      <alignment/>
    </xf>
    <xf numFmtId="2" fontId="12" fillId="0" borderId="19" xfId="69" applyNumberFormat="1" applyFont="1" applyBorder="1">
      <alignment/>
      <protection/>
    </xf>
    <xf numFmtId="0" fontId="12" fillId="0" borderId="21" xfId="69" applyFont="1" applyBorder="1">
      <alignment/>
      <protection/>
    </xf>
    <xf numFmtId="0" fontId="5" fillId="0" borderId="19" xfId="66" applyFont="1" applyBorder="1" applyAlignment="1" applyProtection="1">
      <alignment horizontal="left"/>
      <protection locked="0"/>
    </xf>
    <xf numFmtId="0" fontId="5" fillId="0" borderId="63" xfId="66" applyFont="1" applyBorder="1" applyAlignment="1" applyProtection="1">
      <alignment horizontal="left"/>
      <protection locked="0"/>
    </xf>
    <xf numFmtId="0" fontId="5" fillId="38" borderId="21" xfId="66" applyFill="1" applyBorder="1" applyProtection="1">
      <alignment/>
      <protection locked="0"/>
    </xf>
    <xf numFmtId="2" fontId="5" fillId="38" borderId="20" xfId="66" applyNumberFormat="1" applyFont="1" applyFill="1" applyBorder="1" applyAlignment="1" applyProtection="1">
      <alignment horizontal="left"/>
      <protection locked="0"/>
    </xf>
    <xf numFmtId="0" fontId="5" fillId="38" borderId="33" xfId="66" applyFill="1" applyBorder="1" applyProtection="1">
      <alignment/>
      <protection locked="0"/>
    </xf>
    <xf numFmtId="0" fontId="5" fillId="38" borderId="19" xfId="66" applyFill="1" applyBorder="1" applyProtection="1">
      <alignment/>
      <protection locked="0"/>
    </xf>
    <xf numFmtId="0" fontId="5" fillId="38" borderId="31" xfId="66" applyFill="1" applyBorder="1" applyProtection="1">
      <alignment/>
      <protection locked="0"/>
    </xf>
    <xf numFmtId="0" fontId="5" fillId="0" borderId="44" xfId="65" applyFont="1" applyBorder="1" applyAlignment="1">
      <alignment horizontal="center" vertical="center" wrapText="1"/>
      <protection/>
    </xf>
    <xf numFmtId="0" fontId="5" fillId="0" borderId="43" xfId="65" applyFont="1" applyBorder="1" applyAlignment="1">
      <alignment horizontal="center" vertical="center" wrapText="1"/>
      <protection/>
    </xf>
    <xf numFmtId="2" fontId="19" fillId="0" borderId="63" xfId="66" applyNumberFormat="1" applyFont="1" applyBorder="1" applyAlignment="1" applyProtection="1">
      <alignment horizontal="left"/>
      <protection locked="0"/>
    </xf>
    <xf numFmtId="2" fontId="19" fillId="0" borderId="21" xfId="66" applyNumberFormat="1" applyFont="1" applyBorder="1" applyAlignment="1" applyProtection="1">
      <alignment horizontal="left"/>
      <protection locked="0"/>
    </xf>
    <xf numFmtId="0" fontId="5" fillId="0" borderId="20" xfId="66" applyFont="1" applyBorder="1" applyProtection="1">
      <alignment/>
      <protection locked="0"/>
    </xf>
    <xf numFmtId="0" fontId="5" fillId="0" borderId="63" xfId="66" applyFont="1" applyBorder="1" applyProtection="1">
      <alignment/>
      <protection locked="0"/>
    </xf>
    <xf numFmtId="0" fontId="5" fillId="0" borderId="20" xfId="66" applyFont="1" applyBorder="1" applyAlignment="1" applyProtection="1">
      <alignment horizontal="center"/>
      <protection locked="0"/>
    </xf>
    <xf numFmtId="0" fontId="5" fillId="37" borderId="21" xfId="66" applyFont="1" applyFill="1" applyBorder="1" applyProtection="1">
      <alignment/>
      <protection locked="0"/>
    </xf>
    <xf numFmtId="0" fontId="19" fillId="0" borderId="21" xfId="66" applyFont="1" applyBorder="1" applyProtection="1">
      <alignment/>
      <protection locked="0"/>
    </xf>
    <xf numFmtId="0" fontId="5" fillId="37" borderId="20" xfId="66" applyFont="1" applyFill="1" applyBorder="1" applyAlignment="1" applyProtection="1">
      <alignment horizontal="center"/>
      <protection locked="0"/>
    </xf>
    <xf numFmtId="0" fontId="5" fillId="37" borderId="21" xfId="66" applyFont="1" applyFill="1" applyBorder="1" applyAlignment="1" applyProtection="1">
      <alignment horizontal="center"/>
      <protection locked="0"/>
    </xf>
    <xf numFmtId="0" fontId="5" fillId="37" borderId="64" xfId="66" applyFont="1" applyFill="1" applyBorder="1" applyAlignment="1" applyProtection="1">
      <alignment horizontal="center"/>
      <protection locked="0"/>
    </xf>
    <xf numFmtId="0" fontId="5" fillId="35" borderId="68" xfId="66" applyFont="1" applyFill="1" applyBorder="1" applyAlignment="1" applyProtection="1">
      <alignment horizontal="center"/>
      <protection locked="0"/>
    </xf>
    <xf numFmtId="0" fontId="5" fillId="35" borderId="67" xfId="66" applyFont="1" applyFill="1" applyBorder="1" applyAlignment="1" applyProtection="1">
      <alignment horizontal="center"/>
      <protection locked="0"/>
    </xf>
    <xf numFmtId="0" fontId="5" fillId="35" borderId="70" xfId="66" applyFont="1" applyFill="1" applyBorder="1" applyAlignment="1" applyProtection="1">
      <alignment horizontal="center"/>
      <protection locked="0"/>
    </xf>
    <xf numFmtId="0" fontId="5" fillId="36" borderId="20" xfId="66" applyFont="1" applyFill="1" applyBorder="1" applyAlignment="1" applyProtection="1">
      <alignment horizontal="center"/>
      <protection locked="0"/>
    </xf>
    <xf numFmtId="0" fontId="5" fillId="36" borderId="21" xfId="66" applyFont="1" applyFill="1" applyBorder="1" applyAlignment="1" applyProtection="1">
      <alignment horizontal="center"/>
      <protection locked="0"/>
    </xf>
    <xf numFmtId="0" fontId="5" fillId="36" borderId="64" xfId="66" applyFont="1" applyFill="1" applyBorder="1" applyAlignment="1" applyProtection="1">
      <alignment horizontal="center"/>
      <protection locked="0"/>
    </xf>
    <xf numFmtId="0" fontId="5" fillId="0" borderId="20" xfId="66" applyFont="1" applyBorder="1" applyAlignment="1" applyProtection="1">
      <alignment horizontal="left"/>
      <protection locked="0"/>
    </xf>
    <xf numFmtId="0" fontId="5" fillId="35" borderId="19" xfId="66" applyFont="1" applyFill="1" applyBorder="1" applyAlignment="1" applyProtection="1">
      <alignment horizontal="center"/>
      <protection locked="0"/>
    </xf>
    <xf numFmtId="0" fontId="5" fillId="35" borderId="21" xfId="66" applyFont="1" applyFill="1" applyBorder="1" applyAlignment="1" applyProtection="1">
      <alignment horizontal="center"/>
      <protection locked="0"/>
    </xf>
    <xf numFmtId="0" fontId="5" fillId="35" borderId="24" xfId="66" applyFont="1" applyFill="1" applyBorder="1" applyAlignment="1" applyProtection="1">
      <alignment horizontal="center"/>
      <protection locked="0"/>
    </xf>
    <xf numFmtId="0" fontId="5" fillId="0" borderId="25" xfId="66" applyFont="1" applyBorder="1" applyAlignment="1" applyProtection="1">
      <alignment horizontal="left"/>
      <protection locked="0"/>
    </xf>
    <xf numFmtId="0" fontId="5" fillId="0" borderId="26" xfId="66" applyFont="1" applyBorder="1" applyAlignment="1" applyProtection="1">
      <alignment horizontal="left"/>
      <protection locked="0"/>
    </xf>
    <xf numFmtId="0" fontId="5" fillId="0" borderId="26" xfId="66" applyFont="1" applyBorder="1" applyProtection="1">
      <alignment/>
      <protection locked="0"/>
    </xf>
    <xf numFmtId="0" fontId="5" fillId="0" borderId="10" xfId="66" applyFont="1" applyBorder="1" applyProtection="1">
      <alignment/>
      <protection locked="0"/>
    </xf>
    <xf numFmtId="0" fontId="5" fillId="0" borderId="26" xfId="66" applyFont="1" applyBorder="1" applyAlignment="1" applyProtection="1">
      <alignment horizontal="center"/>
      <protection locked="0"/>
    </xf>
    <xf numFmtId="0" fontId="5" fillId="0" borderId="31" xfId="66" applyFont="1" applyBorder="1" applyAlignment="1" applyProtection="1">
      <alignment horizontal="left"/>
      <protection locked="0"/>
    </xf>
    <xf numFmtId="0" fontId="5" fillId="0" borderId="32" xfId="66" applyFont="1" applyBorder="1" applyAlignment="1" applyProtection="1">
      <alignment horizontal="left"/>
      <protection locked="0"/>
    </xf>
    <xf numFmtId="2" fontId="19" fillId="0" borderId="69" xfId="66" applyNumberFormat="1" applyFont="1" applyBorder="1" applyAlignment="1" applyProtection="1">
      <alignment horizontal="left"/>
      <protection locked="0"/>
    </xf>
    <xf numFmtId="2" fontId="19" fillId="0" borderId="33" xfId="66" applyNumberFormat="1" applyFont="1" applyBorder="1" applyAlignment="1" applyProtection="1">
      <alignment horizontal="left"/>
      <protection locked="0"/>
    </xf>
    <xf numFmtId="0" fontId="5" fillId="0" borderId="32" xfId="66" applyFont="1" applyBorder="1" applyProtection="1">
      <alignment/>
      <protection locked="0"/>
    </xf>
    <xf numFmtId="0" fontId="5" fillId="0" borderId="32" xfId="66" applyFont="1" applyBorder="1" applyAlignment="1" applyProtection="1">
      <alignment horizontal="center"/>
      <protection locked="0"/>
    </xf>
    <xf numFmtId="0" fontId="5" fillId="37" borderId="33" xfId="66" applyFont="1" applyFill="1" applyBorder="1" applyProtection="1">
      <alignment/>
      <protection locked="0"/>
    </xf>
    <xf numFmtId="0" fontId="19" fillId="0" borderId="33" xfId="66" applyFont="1" applyBorder="1" applyProtection="1">
      <alignment/>
      <protection locked="0"/>
    </xf>
    <xf numFmtId="0" fontId="5" fillId="37" borderId="32" xfId="66" applyFont="1" applyFill="1" applyBorder="1" applyAlignment="1" applyProtection="1">
      <alignment horizontal="center"/>
      <protection locked="0"/>
    </xf>
    <xf numFmtId="0" fontId="5" fillId="37" borderId="33" xfId="66" applyFont="1" applyFill="1" applyBorder="1" applyAlignment="1" applyProtection="1">
      <alignment horizontal="center"/>
      <protection locked="0"/>
    </xf>
    <xf numFmtId="0" fontId="5" fillId="37" borderId="65" xfId="66" applyFont="1" applyFill="1" applyBorder="1" applyAlignment="1" applyProtection="1">
      <alignment horizontal="center"/>
      <protection locked="0"/>
    </xf>
    <xf numFmtId="0" fontId="5" fillId="35" borderId="71" xfId="66" applyFont="1" applyFill="1" applyBorder="1" applyAlignment="1" applyProtection="1">
      <alignment horizontal="center"/>
      <protection locked="0"/>
    </xf>
    <xf numFmtId="0" fontId="5" fillId="35" borderId="72" xfId="66" applyFont="1" applyFill="1" applyBorder="1" applyAlignment="1" applyProtection="1">
      <alignment horizontal="center"/>
      <protection locked="0"/>
    </xf>
    <xf numFmtId="0" fontId="5" fillId="35" borderId="73" xfId="66" applyFont="1" applyFill="1" applyBorder="1" applyAlignment="1" applyProtection="1">
      <alignment horizontal="center"/>
      <protection locked="0"/>
    </xf>
    <xf numFmtId="0" fontId="5" fillId="36" borderId="32" xfId="66" applyFont="1" applyFill="1" applyBorder="1" applyAlignment="1" applyProtection="1">
      <alignment horizontal="center"/>
      <protection locked="0"/>
    </xf>
    <xf numFmtId="0" fontId="5" fillId="36" borderId="33" xfId="66" applyFont="1" applyFill="1" applyBorder="1" applyAlignment="1" applyProtection="1">
      <alignment horizontal="center"/>
      <protection locked="0"/>
    </xf>
    <xf numFmtId="0" fontId="5" fillId="36" borderId="65" xfId="66" applyFont="1" applyFill="1" applyBorder="1" applyAlignment="1" applyProtection="1">
      <alignment horizontal="center"/>
      <protection locked="0"/>
    </xf>
    <xf numFmtId="0" fontId="4" fillId="0" borderId="42" xfId="68" applyNumberFormat="1" applyFont="1" applyBorder="1" applyAlignment="1">
      <alignment horizontal="right"/>
      <protection/>
    </xf>
    <xf numFmtId="0" fontId="4" fillId="0" borderId="12" xfId="68" applyNumberFormat="1" applyFont="1" applyBorder="1" applyAlignment="1">
      <alignment horizontal="right"/>
      <protection/>
    </xf>
    <xf numFmtId="0" fontId="6" fillId="0" borderId="0" xfId="66" applyFont="1" applyFill="1" applyAlignment="1" applyProtection="1">
      <alignment horizontal="left"/>
      <protection locked="0"/>
    </xf>
    <xf numFmtId="0" fontId="5" fillId="0" borderId="0" xfId="66" applyFill="1" applyAlignment="1" applyProtection="1">
      <alignment horizontal="left"/>
      <protection locked="0"/>
    </xf>
    <xf numFmtId="0" fontId="5" fillId="0" borderId="0" xfId="66" applyFill="1" applyProtection="1">
      <alignment/>
      <protection locked="0"/>
    </xf>
    <xf numFmtId="0" fontId="6" fillId="0" borderId="0" xfId="66" applyFont="1" applyFill="1" applyAlignment="1" applyProtection="1">
      <alignment horizontal="center"/>
      <protection locked="0"/>
    </xf>
    <xf numFmtId="0" fontId="5" fillId="0" borderId="0" xfId="66" applyFill="1">
      <alignment/>
      <protection/>
    </xf>
    <xf numFmtId="0" fontId="1" fillId="38" borderId="61" xfId="0" applyFont="1" applyFill="1" applyBorder="1" applyAlignment="1" applyProtection="1">
      <alignment horizontal="center" vertical="center" wrapText="1"/>
      <protection locked="0"/>
    </xf>
    <xf numFmtId="0" fontId="4" fillId="38" borderId="50" xfId="66" applyFont="1" applyFill="1" applyBorder="1" applyAlignment="1">
      <alignment horizontal="center" vertical="top" wrapText="1"/>
      <protection/>
    </xf>
    <xf numFmtId="2" fontId="19" fillId="38" borderId="74" xfId="66" applyNumberFormat="1" applyFont="1" applyFill="1" applyBorder="1" applyAlignment="1" applyProtection="1">
      <alignment horizontal="left"/>
      <protection locked="0"/>
    </xf>
    <xf numFmtId="2" fontId="19" fillId="38" borderId="62" xfId="66" applyNumberFormat="1" applyFont="1" applyFill="1" applyBorder="1" applyAlignment="1" applyProtection="1">
      <alignment horizontal="left"/>
      <protection locked="0"/>
    </xf>
    <xf numFmtId="0" fontId="5" fillId="0" borderId="0" xfId="66" applyFill="1" applyAlignment="1" applyProtection="1">
      <alignment horizontal="center"/>
      <protection locked="0"/>
    </xf>
    <xf numFmtId="0" fontId="5" fillId="0" borderId="0" xfId="66" applyFill="1" applyBorder="1" applyAlignment="1" applyProtection="1">
      <alignment horizontal="center"/>
      <protection locked="0"/>
    </xf>
    <xf numFmtId="49" fontId="19" fillId="37" borderId="21" xfId="66" applyNumberFormat="1" applyFont="1" applyFill="1" applyBorder="1" applyAlignment="1" applyProtection="1">
      <alignment horizontal="center"/>
      <protection locked="0"/>
    </xf>
    <xf numFmtId="49" fontId="19" fillId="37" borderId="33" xfId="66" applyNumberFormat="1" applyFont="1" applyFill="1" applyBorder="1" applyAlignment="1" applyProtection="1">
      <alignment horizontal="center"/>
      <protection locked="0"/>
    </xf>
    <xf numFmtId="0" fontId="5" fillId="0" borderId="0" xfId="66" applyFill="1" applyAlignment="1">
      <alignment horizontal="center"/>
      <protection/>
    </xf>
    <xf numFmtId="0" fontId="5" fillId="37" borderId="75" xfId="66" applyFill="1" applyBorder="1" applyAlignment="1" applyProtection="1">
      <alignment horizontal="center"/>
      <protection locked="0"/>
    </xf>
    <xf numFmtId="0" fontId="5" fillId="37" borderId="76" xfId="66" applyFill="1" applyBorder="1" applyAlignment="1" applyProtection="1">
      <alignment horizontal="center"/>
      <protection locked="0"/>
    </xf>
    <xf numFmtId="0" fontId="5" fillId="37" borderId="76" xfId="66" applyFill="1" applyBorder="1" applyProtection="1">
      <alignment/>
      <protection locked="0"/>
    </xf>
    <xf numFmtId="0" fontId="5" fillId="37" borderId="77" xfId="66" applyFill="1" applyBorder="1" applyProtection="1">
      <alignment/>
      <protection locked="0"/>
    </xf>
    <xf numFmtId="2" fontId="19" fillId="37" borderId="21" xfId="66" applyNumberFormat="1" applyFont="1" applyFill="1" applyBorder="1" applyAlignment="1" applyProtection="1">
      <alignment horizontal="center"/>
      <protection locked="0"/>
    </xf>
    <xf numFmtId="49" fontId="19" fillId="37" borderId="43" xfId="66" applyNumberFormat="1" applyFont="1" applyFill="1" applyBorder="1" applyAlignment="1" applyProtection="1">
      <alignment horizontal="center"/>
      <protection locked="0"/>
    </xf>
    <xf numFmtId="2" fontId="19" fillId="37" borderId="43" xfId="66" applyNumberFormat="1" applyFont="1" applyFill="1" applyBorder="1" applyAlignment="1" applyProtection="1">
      <alignment horizontal="center"/>
      <protection locked="0"/>
    </xf>
    <xf numFmtId="2" fontId="19" fillId="37" borderId="33" xfId="66" applyNumberFormat="1" applyFont="1" applyFill="1" applyBorder="1" applyAlignment="1" applyProtection="1">
      <alignment horizontal="center"/>
      <protection locked="0"/>
    </xf>
    <xf numFmtId="0" fontId="5" fillId="0" borderId="0" xfId="66" applyAlignment="1">
      <alignment horizontal="left" vertical="top" wrapText="1"/>
      <protection/>
    </xf>
    <xf numFmtId="0" fontId="4" fillId="33" borderId="41" xfId="66" applyFont="1" applyFill="1" applyBorder="1" applyAlignment="1">
      <alignment horizontal="center" vertical="top" wrapText="1"/>
      <protection/>
    </xf>
    <xf numFmtId="0" fontId="4" fillId="33" borderId="14" xfId="66" applyFont="1" applyFill="1" applyBorder="1" applyAlignment="1">
      <alignment horizontal="center" vertical="top" wrapText="1"/>
      <protection/>
    </xf>
    <xf numFmtId="0" fontId="4" fillId="33" borderId="18" xfId="66" applyFont="1" applyFill="1" applyBorder="1" applyAlignment="1">
      <alignment horizontal="center" vertical="top" wrapText="1"/>
      <protection/>
    </xf>
    <xf numFmtId="0" fontId="5" fillId="0" borderId="68" xfId="66" applyFont="1" applyBorder="1" applyAlignment="1">
      <alignment horizontal="left" vertical="top" wrapText="1"/>
      <protection/>
    </xf>
    <xf numFmtId="0" fontId="5" fillId="0" borderId="67" xfId="66" applyFont="1" applyBorder="1" applyAlignment="1">
      <alignment horizontal="left" vertical="top" wrapText="1"/>
      <protection/>
    </xf>
    <xf numFmtId="0" fontId="5" fillId="0" borderId="70" xfId="66" applyFont="1" applyBorder="1" applyAlignment="1">
      <alignment horizontal="left" vertical="top" wrapText="1"/>
      <protection/>
    </xf>
    <xf numFmtId="0" fontId="5" fillId="0" borderId="19" xfId="66" applyFont="1" applyBorder="1" applyAlignment="1">
      <alignment horizontal="left" vertical="top" wrapText="1"/>
      <protection/>
    </xf>
    <xf numFmtId="0" fontId="5" fillId="0" borderId="21" xfId="66" applyFont="1" applyBorder="1" applyAlignment="1">
      <alignment horizontal="left" vertical="top" wrapText="1"/>
      <protection/>
    </xf>
    <xf numFmtId="0" fontId="5" fillId="0" borderId="24" xfId="66" applyFont="1" applyBorder="1" applyAlignment="1">
      <alignment horizontal="left" vertical="top" wrapText="1"/>
      <protection/>
    </xf>
    <xf numFmtId="0" fontId="5" fillId="0" borderId="24" xfId="66" applyNumberFormat="1" applyFont="1" applyBorder="1" applyAlignment="1">
      <alignment horizontal="left" vertical="top" wrapText="1"/>
      <protection/>
    </xf>
    <xf numFmtId="0" fontId="5" fillId="0" borderId="31" xfId="66" applyFont="1" applyBorder="1" applyAlignment="1">
      <alignment horizontal="left" vertical="top" wrapText="1"/>
      <protection/>
    </xf>
    <xf numFmtId="0" fontId="5" fillId="0" borderId="33" xfId="66" applyFont="1" applyBorder="1" applyAlignment="1">
      <alignment horizontal="left" vertical="top" wrapText="1"/>
      <protection/>
    </xf>
    <xf numFmtId="0" fontId="5" fillId="0" borderId="36" xfId="66" applyFont="1" applyBorder="1" applyAlignment="1">
      <alignment horizontal="left" vertical="top" wrapText="1"/>
      <protection/>
    </xf>
    <xf numFmtId="0" fontId="4" fillId="37" borderId="71" xfId="66" applyFont="1" applyFill="1" applyBorder="1" applyAlignment="1">
      <alignment horizontal="center" vertical="top" wrapText="1"/>
      <protection/>
    </xf>
    <xf numFmtId="0" fontId="4" fillId="37" borderId="72" xfId="66" applyFont="1" applyFill="1" applyBorder="1" applyAlignment="1">
      <alignment horizontal="center" vertical="top" wrapText="1"/>
      <protection/>
    </xf>
    <xf numFmtId="0" fontId="4" fillId="37" borderId="73" xfId="66" applyFont="1" applyFill="1" applyBorder="1" applyAlignment="1">
      <alignment horizontal="center" vertical="top" wrapText="1"/>
      <protection/>
    </xf>
    <xf numFmtId="0" fontId="5" fillId="38" borderId="59" xfId="66" applyFill="1" applyBorder="1" applyProtection="1">
      <alignment/>
      <protection locked="0"/>
    </xf>
    <xf numFmtId="2" fontId="19" fillId="37" borderId="51" xfId="66" applyNumberFormat="1" applyFont="1" applyFill="1" applyBorder="1" applyAlignment="1" applyProtection="1">
      <alignment horizontal="center"/>
      <protection locked="0"/>
    </xf>
    <xf numFmtId="2" fontId="19" fillId="37" borderId="20" xfId="66" applyNumberFormat="1" applyFont="1" applyFill="1" applyBorder="1" applyAlignment="1" applyProtection="1">
      <alignment horizontal="center"/>
      <protection locked="0"/>
    </xf>
    <xf numFmtId="2" fontId="19" fillId="37" borderId="32" xfId="66" applyNumberFormat="1" applyFont="1" applyFill="1" applyBorder="1" applyAlignment="1" applyProtection="1">
      <alignment horizontal="center"/>
      <protection locked="0"/>
    </xf>
    <xf numFmtId="0" fontId="4" fillId="0" borderId="75" xfId="66" applyFont="1" applyBorder="1" applyAlignment="1" applyProtection="1">
      <alignment horizontal="center"/>
      <protection locked="0"/>
    </xf>
    <xf numFmtId="0" fontId="5" fillId="0" borderId="60" xfId="66" applyFont="1" applyBorder="1" applyAlignment="1" applyProtection="1">
      <alignment horizontal="left"/>
      <protection locked="0"/>
    </xf>
    <xf numFmtId="0" fontId="4" fillId="0" borderId="76" xfId="66" applyFont="1" applyBorder="1" applyAlignment="1" applyProtection="1">
      <alignment horizontal="center" vertical="center"/>
      <protection locked="0"/>
    </xf>
    <xf numFmtId="0" fontId="16" fillId="0" borderId="76" xfId="66" applyFont="1" applyBorder="1" applyAlignment="1" applyProtection="1">
      <alignment horizontal="center" vertical="center"/>
      <protection locked="0"/>
    </xf>
    <xf numFmtId="0" fontId="14" fillId="0" borderId="52" xfId="66" applyFont="1" applyBorder="1" applyAlignment="1" applyProtection="1">
      <alignment horizontal="center"/>
      <protection locked="0"/>
    </xf>
    <xf numFmtId="0" fontId="5" fillId="0" borderId="52" xfId="66" applyBorder="1" applyAlignment="1" applyProtection="1">
      <alignment horizontal="center"/>
      <protection locked="0"/>
    </xf>
    <xf numFmtId="0" fontId="5" fillId="0" borderId="52" xfId="66" applyFont="1" applyBorder="1" applyAlignment="1" applyProtection="1">
      <alignment horizontal="center"/>
      <protection locked="0"/>
    </xf>
    <xf numFmtId="0" fontId="5" fillId="0" borderId="76" xfId="66" applyFont="1" applyBorder="1" applyAlignment="1" applyProtection="1">
      <alignment horizontal="center"/>
      <protection locked="0"/>
    </xf>
    <xf numFmtId="0" fontId="14" fillId="0" borderId="76" xfId="66" applyFont="1" applyBorder="1" applyAlignment="1" applyProtection="1">
      <alignment horizontal="center"/>
      <protection locked="0"/>
    </xf>
    <xf numFmtId="0" fontId="5" fillId="37" borderId="76" xfId="66" applyFont="1" applyFill="1" applyBorder="1" applyAlignment="1" applyProtection="1">
      <alignment horizontal="center"/>
      <protection locked="0"/>
    </xf>
    <xf numFmtId="0" fontId="5" fillId="37" borderId="52" xfId="66" applyFill="1" applyBorder="1" applyAlignment="1" applyProtection="1">
      <alignment horizontal="center"/>
      <protection locked="0"/>
    </xf>
    <xf numFmtId="0" fontId="5" fillId="37" borderId="78" xfId="66" applyFill="1" applyBorder="1" applyAlignment="1" applyProtection="1">
      <alignment horizontal="center"/>
      <protection locked="0"/>
    </xf>
    <xf numFmtId="0" fontId="5" fillId="35" borderId="75" xfId="66" applyFill="1" applyBorder="1" applyAlignment="1" applyProtection="1">
      <alignment horizontal="center"/>
      <protection locked="0"/>
    </xf>
    <xf numFmtId="0" fontId="5" fillId="35" borderId="76" xfId="66" applyFill="1" applyBorder="1" applyAlignment="1" applyProtection="1">
      <alignment horizontal="center"/>
      <protection locked="0"/>
    </xf>
    <xf numFmtId="0" fontId="5" fillId="35" borderId="77" xfId="66" applyFill="1" applyBorder="1" applyAlignment="1" applyProtection="1">
      <alignment horizontal="center"/>
      <protection locked="0"/>
    </xf>
    <xf numFmtId="0" fontId="5" fillId="36" borderId="52" xfId="66" applyFill="1" applyBorder="1" applyAlignment="1" applyProtection="1">
      <alignment horizontal="center"/>
      <protection locked="0"/>
    </xf>
    <xf numFmtId="0" fontId="5" fillId="36" borderId="76" xfId="66" applyFill="1" applyBorder="1" applyAlignment="1" applyProtection="1">
      <alignment horizontal="center"/>
      <protection locked="0"/>
    </xf>
    <xf numFmtId="0" fontId="5" fillId="36" borderId="78" xfId="66" applyFill="1" applyBorder="1" applyAlignment="1" applyProtection="1">
      <alignment horizontal="center"/>
      <protection locked="0"/>
    </xf>
    <xf numFmtId="0" fontId="16" fillId="0" borderId="78" xfId="66" applyFont="1" applyBorder="1" applyAlignment="1" applyProtection="1">
      <alignment horizontal="center"/>
      <protection locked="0"/>
    </xf>
    <xf numFmtId="0" fontId="5" fillId="0" borderId="77" xfId="66" applyBorder="1" applyProtection="1">
      <alignment/>
      <protection locked="0"/>
    </xf>
    <xf numFmtId="0" fontId="16" fillId="0" borderId="58" xfId="66" applyFont="1" applyBorder="1" applyAlignment="1" applyProtection="1">
      <alignment horizontal="center"/>
      <protection locked="0"/>
    </xf>
    <xf numFmtId="0" fontId="5" fillId="0" borderId="11" xfId="66" applyBorder="1" applyProtection="1">
      <alignment/>
      <protection locked="0"/>
    </xf>
    <xf numFmtId="0" fontId="5" fillId="0" borderId="59" xfId="66" applyBorder="1" applyProtection="1">
      <alignment/>
      <protection locked="0"/>
    </xf>
    <xf numFmtId="0" fontId="5" fillId="0" borderId="44" xfId="66" applyFont="1" applyBorder="1" applyAlignment="1" applyProtection="1">
      <alignment horizontal="left"/>
      <protection locked="0"/>
    </xf>
    <xf numFmtId="2" fontId="5" fillId="0" borderId="51" xfId="66" applyNumberFormat="1" applyFont="1" applyBorder="1" applyAlignment="1" applyProtection="1">
      <alignment horizontal="left"/>
      <protection locked="0"/>
    </xf>
    <xf numFmtId="0" fontId="5" fillId="0" borderId="51" xfId="66" applyFont="1" applyBorder="1" applyAlignment="1" applyProtection="1">
      <alignment horizontal="left"/>
      <protection locked="0"/>
    </xf>
    <xf numFmtId="2" fontId="19" fillId="0" borderId="51" xfId="66" applyNumberFormat="1" applyFont="1" applyBorder="1" applyAlignment="1" applyProtection="1">
      <alignment horizontal="left"/>
      <protection locked="0"/>
    </xf>
    <xf numFmtId="2" fontId="19" fillId="0" borderId="43" xfId="66" applyNumberFormat="1" applyFont="1" applyBorder="1" applyAlignment="1" applyProtection="1">
      <alignment horizontal="left"/>
      <protection locked="0"/>
    </xf>
    <xf numFmtId="0" fontId="5" fillId="0" borderId="51" xfId="66" applyFont="1" applyBorder="1" applyProtection="1">
      <alignment/>
      <protection locked="0"/>
    </xf>
    <xf numFmtId="0" fontId="5" fillId="0" borderId="43" xfId="66" applyFont="1" applyBorder="1" applyAlignment="1" applyProtection="1">
      <alignment horizontal="center"/>
      <protection locked="0"/>
    </xf>
    <xf numFmtId="0" fontId="5" fillId="0" borderId="51" xfId="66" applyFont="1" applyBorder="1" applyAlignment="1" applyProtection="1">
      <alignment horizontal="center"/>
      <protection locked="0"/>
    </xf>
    <xf numFmtId="0" fontId="5" fillId="0" borderId="43" xfId="66" applyFont="1" applyBorder="1" applyProtection="1">
      <alignment/>
      <protection locked="0"/>
    </xf>
    <xf numFmtId="0" fontId="5" fillId="37" borderId="43" xfId="66" applyFont="1" applyFill="1" applyBorder="1" applyProtection="1">
      <alignment/>
      <protection locked="0"/>
    </xf>
    <xf numFmtId="0" fontId="19" fillId="0" borderId="43" xfId="66" applyFont="1" applyBorder="1" applyProtection="1">
      <alignment/>
      <protection locked="0"/>
    </xf>
    <xf numFmtId="0" fontId="5" fillId="37" borderId="51" xfId="66" applyFont="1" applyFill="1" applyBorder="1" applyAlignment="1" applyProtection="1">
      <alignment horizontal="center"/>
      <protection locked="0"/>
    </xf>
    <xf numFmtId="0" fontId="5" fillId="37" borderId="43" xfId="66" applyFont="1" applyFill="1" applyBorder="1" applyAlignment="1" applyProtection="1">
      <alignment horizontal="center"/>
      <protection locked="0"/>
    </xf>
    <xf numFmtId="0" fontId="5" fillId="37" borderId="79" xfId="66" applyFont="1" applyFill="1" applyBorder="1" applyAlignment="1" applyProtection="1">
      <alignment horizontal="center"/>
      <protection locked="0"/>
    </xf>
    <xf numFmtId="0" fontId="5" fillId="35" borderId="44" xfId="66" applyFont="1" applyFill="1" applyBorder="1" applyAlignment="1" applyProtection="1">
      <alignment horizontal="center"/>
      <protection locked="0"/>
    </xf>
    <xf numFmtId="0" fontId="5" fillId="35" borderId="43" xfId="66" applyFont="1" applyFill="1" applyBorder="1" applyAlignment="1" applyProtection="1">
      <alignment horizontal="center"/>
      <protection locked="0"/>
    </xf>
    <xf numFmtId="0" fontId="5" fillId="35" borderId="46" xfId="66" applyFont="1" applyFill="1" applyBorder="1" applyAlignment="1" applyProtection="1">
      <alignment horizontal="center"/>
      <protection locked="0"/>
    </xf>
    <xf numFmtId="0" fontId="5" fillId="36" borderId="51" xfId="66" applyFont="1" applyFill="1" applyBorder="1" applyAlignment="1" applyProtection="1">
      <alignment horizontal="center"/>
      <protection locked="0"/>
    </xf>
    <xf numFmtId="0" fontId="5" fillId="36" borderId="43" xfId="66" applyFont="1" applyFill="1" applyBorder="1" applyAlignment="1" applyProtection="1">
      <alignment horizontal="center"/>
      <protection locked="0"/>
    </xf>
    <xf numFmtId="0" fontId="5" fillId="36" borderId="79" xfId="66" applyFont="1" applyFill="1" applyBorder="1" applyAlignment="1" applyProtection="1">
      <alignment horizontal="center"/>
      <protection locked="0"/>
    </xf>
    <xf numFmtId="0" fontId="5" fillId="0" borderId="79" xfId="66" applyBorder="1" applyProtection="1">
      <alignment/>
      <protection locked="0"/>
    </xf>
    <xf numFmtId="0" fontId="5" fillId="0" borderId="46" xfId="66" applyBorder="1" applyProtection="1">
      <alignment/>
      <protection locked="0"/>
    </xf>
    <xf numFmtId="0" fontId="5" fillId="0" borderId="47" xfId="66" applyBorder="1" applyProtection="1">
      <alignment/>
      <protection locked="0"/>
    </xf>
    <xf numFmtId="0" fontId="5" fillId="0" borderId="51" xfId="66" applyBorder="1" applyProtection="1">
      <alignment/>
      <protection locked="0"/>
    </xf>
    <xf numFmtId="0" fontId="5" fillId="38" borderId="44" xfId="66" applyFill="1" applyBorder="1" applyProtection="1">
      <alignment/>
      <protection locked="0"/>
    </xf>
    <xf numFmtId="0" fontId="5" fillId="38" borderId="43" xfId="66" applyFill="1" applyBorder="1" applyProtection="1">
      <alignment/>
      <protection locked="0"/>
    </xf>
    <xf numFmtId="2" fontId="19" fillId="38" borderId="80" xfId="66" applyNumberFormat="1" applyFont="1" applyFill="1" applyBorder="1" applyAlignment="1" applyProtection="1">
      <alignment horizontal="left"/>
      <protection locked="0"/>
    </xf>
    <xf numFmtId="49" fontId="5" fillId="0" borderId="70" xfId="65" applyNumberFormat="1" applyFont="1" applyBorder="1" applyAlignment="1">
      <alignment horizontal="left" wrapText="1"/>
      <protection/>
    </xf>
    <xf numFmtId="49" fontId="5" fillId="0" borderId="46" xfId="65" applyNumberFormat="1" applyFont="1" applyBorder="1" applyAlignment="1">
      <alignment horizontal="left" vertical="center" wrapText="1"/>
      <protection/>
    </xf>
    <xf numFmtId="49" fontId="5" fillId="0" borderId="70" xfId="65" applyNumberFormat="1" applyFont="1" applyBorder="1" applyAlignment="1">
      <alignment horizontal="left" vertical="center" wrapText="1"/>
      <protection/>
    </xf>
    <xf numFmtId="49" fontId="5" fillId="0" borderId="24" xfId="65" applyNumberFormat="1" applyFont="1" applyBorder="1" applyAlignment="1">
      <alignment horizontal="left" wrapText="1"/>
      <protection/>
    </xf>
    <xf numFmtId="49" fontId="5" fillId="0" borderId="24" xfId="65" applyNumberFormat="1" applyFont="1" applyBorder="1" applyAlignment="1">
      <alignment horizontal="left" vertical="center" wrapText="1"/>
      <protection/>
    </xf>
    <xf numFmtId="49" fontId="5" fillId="0" borderId="24" xfId="65" applyNumberFormat="1" applyFont="1" applyBorder="1" applyAlignment="1">
      <alignment horizontal="left" vertical="top" wrapText="1"/>
      <protection/>
    </xf>
    <xf numFmtId="49" fontId="5" fillId="0" borderId="24" xfId="65" applyNumberFormat="1" applyBorder="1" applyAlignment="1">
      <alignment horizontal="left" vertical="top" wrapText="1"/>
      <protection/>
    </xf>
    <xf numFmtId="49" fontId="5" fillId="0" borderId="36" xfId="65" applyNumberFormat="1" applyBorder="1" applyAlignment="1">
      <alignment horizontal="left" vertical="top" wrapText="1"/>
      <protection/>
    </xf>
    <xf numFmtId="0" fontId="5" fillId="37" borderId="78" xfId="66" applyFill="1" applyBorder="1" applyProtection="1">
      <alignment/>
      <protection locked="0"/>
    </xf>
    <xf numFmtId="2" fontId="19" fillId="38" borderId="79" xfId="66" applyNumberFormat="1" applyFont="1" applyFill="1" applyBorder="1" applyAlignment="1" applyProtection="1">
      <alignment horizontal="left"/>
      <protection locked="0"/>
    </xf>
    <xf numFmtId="2" fontId="19" fillId="38" borderId="64" xfId="66" applyNumberFormat="1" applyFont="1" applyFill="1" applyBorder="1" applyAlignment="1" applyProtection="1">
      <alignment horizontal="left"/>
      <protection locked="0"/>
    </xf>
    <xf numFmtId="2" fontId="19" fillId="38" borderId="65" xfId="66" applyNumberFormat="1" applyFont="1" applyFill="1" applyBorder="1" applyAlignment="1" applyProtection="1">
      <alignment horizontal="left"/>
      <protection locked="0"/>
    </xf>
    <xf numFmtId="2" fontId="19" fillId="37" borderId="44" xfId="66" applyNumberFormat="1" applyFont="1" applyFill="1" applyBorder="1" applyAlignment="1" applyProtection="1">
      <alignment horizontal="center"/>
      <protection locked="0"/>
    </xf>
    <xf numFmtId="49" fontId="19" fillId="37" borderId="46" xfId="66" applyNumberFormat="1" applyFont="1" applyFill="1" applyBorder="1" applyAlignment="1" applyProtection="1">
      <alignment horizontal="center"/>
      <protection locked="0"/>
    </xf>
    <xf numFmtId="2" fontId="19" fillId="37" borderId="19" xfId="66" applyNumberFormat="1" applyFont="1" applyFill="1" applyBorder="1" applyAlignment="1" applyProtection="1">
      <alignment horizontal="center"/>
      <protection locked="0"/>
    </xf>
    <xf numFmtId="49" fontId="19" fillId="37" borderId="24" xfId="66" applyNumberFormat="1" applyFont="1" applyFill="1" applyBorder="1" applyAlignment="1" applyProtection="1">
      <alignment horizontal="center"/>
      <protection locked="0"/>
    </xf>
    <xf numFmtId="2" fontId="19" fillId="37" borderId="31" xfId="66" applyNumberFormat="1" applyFont="1" applyFill="1" applyBorder="1" applyAlignment="1" applyProtection="1">
      <alignment horizontal="center"/>
      <protection locked="0"/>
    </xf>
    <xf numFmtId="49" fontId="19" fillId="37" borderId="36" xfId="66" applyNumberFormat="1" applyFont="1" applyFill="1" applyBorder="1" applyAlignment="1" applyProtection="1">
      <alignment horizontal="center"/>
      <protection locked="0"/>
    </xf>
    <xf numFmtId="0" fontId="49" fillId="0" borderId="0" xfId="0" applyFont="1" applyAlignment="1">
      <alignment/>
    </xf>
    <xf numFmtId="0" fontId="50" fillId="0" borderId="0" xfId="0" applyFont="1" applyAlignment="1">
      <alignment/>
    </xf>
    <xf numFmtId="0" fontId="53" fillId="0" borderId="21" xfId="66" applyFont="1" applyBorder="1" applyAlignment="1" applyProtection="1">
      <alignment horizontal="center" vertical="center" wrapText="1"/>
      <protection locked="0"/>
    </xf>
    <xf numFmtId="0" fontId="54" fillId="0" borderId="21" xfId="66" applyFont="1" applyBorder="1" applyAlignment="1" applyProtection="1">
      <alignment horizontal="left" vertical="top" wrapText="1"/>
      <protection locked="0"/>
    </xf>
    <xf numFmtId="0" fontId="50" fillId="0" borderId="21" xfId="0" applyFont="1" applyBorder="1" applyAlignment="1">
      <alignment horizontal="left" vertical="top"/>
    </xf>
    <xf numFmtId="0" fontId="54" fillId="0" borderId="21" xfId="66" applyFont="1" applyBorder="1" applyAlignment="1" applyProtection="1">
      <alignment horizontal="left" vertical="top" wrapText="1"/>
      <protection locked="0"/>
    </xf>
    <xf numFmtId="0" fontId="50" fillId="0" borderId="21" xfId="0" applyNumberFormat="1" applyFont="1" applyBorder="1" applyAlignment="1">
      <alignment horizontal="left" vertical="top" wrapText="1"/>
    </xf>
    <xf numFmtId="0" fontId="55" fillId="0" borderId="21" xfId="66" applyFont="1" applyBorder="1" applyAlignment="1" applyProtection="1">
      <alignment horizontal="left" vertical="top" wrapText="1"/>
      <protection locked="0"/>
    </xf>
    <xf numFmtId="0" fontId="50" fillId="0" borderId="21" xfId="0" applyFont="1" applyBorder="1" applyAlignment="1">
      <alignment horizontal="left" vertical="top" wrapText="1"/>
    </xf>
    <xf numFmtId="0" fontId="55" fillId="0" borderId="21" xfId="66" applyFont="1" applyBorder="1" applyAlignment="1" applyProtection="1">
      <alignment horizontal="left" vertical="top" wrapText="1"/>
      <protection locked="0"/>
    </xf>
    <xf numFmtId="0" fontId="0" fillId="0" borderId="0" xfId="0" applyAlignment="1">
      <alignment horizontal="center" vertical="center"/>
    </xf>
    <xf numFmtId="0" fontId="57" fillId="0" borderId="0" xfId="0" applyFont="1" applyAlignment="1">
      <alignment/>
    </xf>
    <xf numFmtId="0" fontId="53" fillId="0" borderId="21" xfId="66" applyFont="1" applyBorder="1" applyAlignment="1" applyProtection="1">
      <alignment wrapText="1"/>
      <protection locked="0"/>
    </xf>
    <xf numFmtId="0" fontId="53" fillId="0" borderId="67" xfId="66" applyFont="1" applyBorder="1" applyAlignment="1" applyProtection="1">
      <alignment horizontal="center" vertical="center" wrapText="1"/>
      <protection locked="0"/>
    </xf>
    <xf numFmtId="0" fontId="54" fillId="0" borderId="67" xfId="66" applyFont="1" applyBorder="1" applyAlignment="1" applyProtection="1">
      <alignment horizontal="left" vertical="top" wrapText="1"/>
      <protection locked="0"/>
    </xf>
    <xf numFmtId="0" fontId="55" fillId="0" borderId="67" xfId="66" applyFont="1" applyBorder="1" applyAlignment="1" applyProtection="1">
      <alignment horizontal="left" vertical="top" wrapText="1"/>
      <protection locked="0"/>
    </xf>
    <xf numFmtId="0" fontId="50" fillId="0" borderId="67" xfId="0" applyFont="1" applyBorder="1" applyAlignment="1">
      <alignment horizontal="left" vertical="top"/>
    </xf>
    <xf numFmtId="0" fontId="53" fillId="0" borderId="68" xfId="66" applyFont="1" applyBorder="1" applyAlignment="1" applyProtection="1">
      <alignment horizontal="center" vertical="center" wrapText="1"/>
      <protection locked="0"/>
    </xf>
    <xf numFmtId="0" fontId="50" fillId="0" borderId="70" xfId="0" applyFont="1" applyBorder="1" applyAlignment="1">
      <alignment horizontal="left" vertical="top"/>
    </xf>
    <xf numFmtId="0" fontId="53" fillId="0" borderId="19" xfId="66" applyFont="1" applyBorder="1" applyAlignment="1" applyProtection="1">
      <alignment horizontal="center" vertical="center" wrapText="1"/>
      <protection locked="0"/>
    </xf>
    <xf numFmtId="0" fontId="50" fillId="0" borderId="24" xfId="0" applyFont="1" applyBorder="1" applyAlignment="1">
      <alignment horizontal="left" vertical="top"/>
    </xf>
    <xf numFmtId="0" fontId="53" fillId="0" borderId="31" xfId="66" applyFont="1" applyBorder="1" applyAlignment="1" applyProtection="1">
      <alignment horizontal="center" vertical="center" wrapText="1"/>
      <protection locked="0"/>
    </xf>
    <xf numFmtId="0" fontId="53" fillId="0" borderId="33" xfId="66" applyFont="1" applyBorder="1" applyAlignment="1" applyProtection="1">
      <alignment horizontal="center" vertical="center" wrapText="1"/>
      <protection locked="0"/>
    </xf>
    <xf numFmtId="0" fontId="54" fillId="0" borderId="33" xfId="66" applyFont="1" applyBorder="1" applyAlignment="1" applyProtection="1">
      <alignment horizontal="left" vertical="top" wrapText="1"/>
      <protection locked="0"/>
    </xf>
    <xf numFmtId="0" fontId="50" fillId="0" borderId="33" xfId="0" applyNumberFormat="1" applyFont="1" applyBorder="1" applyAlignment="1">
      <alignment horizontal="left" vertical="top" wrapText="1"/>
    </xf>
    <xf numFmtId="0" fontId="55" fillId="0" borderId="33" xfId="66" applyFont="1" applyBorder="1" applyAlignment="1" applyProtection="1">
      <alignment horizontal="left" vertical="top" wrapText="1"/>
      <protection locked="0"/>
    </xf>
    <xf numFmtId="0" fontId="50" fillId="0" borderId="33" xfId="0" applyFont="1" applyBorder="1" applyAlignment="1">
      <alignment horizontal="left" vertical="top" wrapText="1"/>
    </xf>
    <xf numFmtId="0" fontId="55" fillId="0" borderId="36" xfId="66" applyFont="1" applyBorder="1" applyAlignment="1" applyProtection="1">
      <alignment horizontal="left" vertical="top" wrapText="1"/>
      <protection locked="0"/>
    </xf>
    <xf numFmtId="0" fontId="51" fillId="0" borderId="41" xfId="0" applyFont="1" applyBorder="1" applyAlignment="1">
      <alignment horizontal="center" vertical="center" wrapText="1"/>
    </xf>
    <xf numFmtId="0" fontId="51" fillId="0" borderId="14"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0" fillId="0" borderId="0" xfId="0" applyAlignment="1">
      <alignment horizontal="center" vertical="center" wrapText="1"/>
    </xf>
    <xf numFmtId="0" fontId="57" fillId="0" borderId="21" xfId="0" applyFont="1" applyBorder="1" applyAlignment="1">
      <alignment horizontal="left" vertical="top" wrapText="1"/>
    </xf>
    <xf numFmtId="0" fontId="55" fillId="0" borderId="21" xfId="66" applyFont="1" applyBorder="1" applyAlignment="1" applyProtection="1">
      <alignment vertical="top" wrapText="1"/>
      <protection locked="0"/>
    </xf>
    <xf numFmtId="0" fontId="5" fillId="0" borderId="25" xfId="66" applyFont="1" applyBorder="1" applyAlignment="1">
      <alignment horizontal="left" vertical="top" wrapText="1"/>
      <protection/>
    </xf>
    <xf numFmtId="0" fontId="5" fillId="0" borderId="27" xfId="66" applyFont="1" applyBorder="1" applyAlignment="1">
      <alignment horizontal="left" vertical="top" wrapText="1"/>
      <protection/>
    </xf>
    <xf numFmtId="0" fontId="5" fillId="0" borderId="30" xfId="66" applyFont="1" applyBorder="1" applyAlignment="1">
      <alignment horizontal="left" vertical="top" wrapText="1"/>
      <protection/>
    </xf>
    <xf numFmtId="0" fontId="6" fillId="40" borderId="0" xfId="66" applyFont="1" applyFill="1" applyAlignment="1" applyProtection="1">
      <alignment horizontal="left"/>
      <protection locked="0"/>
    </xf>
    <xf numFmtId="0" fontId="5" fillId="40" borderId="0" xfId="66" applyFill="1" applyAlignment="1" applyProtection="1">
      <alignment horizontal="left"/>
      <protection locked="0"/>
    </xf>
    <xf numFmtId="0" fontId="5" fillId="40" borderId="0" xfId="66" applyFill="1" applyProtection="1">
      <alignment/>
      <protection locked="0"/>
    </xf>
    <xf numFmtId="0" fontId="6" fillId="40" borderId="0" xfId="66" applyFont="1" applyFill="1" applyAlignment="1" applyProtection="1">
      <alignment horizontal="center"/>
      <protection locked="0"/>
    </xf>
    <xf numFmtId="0" fontId="5" fillId="40" borderId="0" xfId="66" applyFill="1" applyBorder="1" applyProtection="1">
      <alignment/>
      <protection locked="0"/>
    </xf>
    <xf numFmtId="0" fontId="5" fillId="40" borderId="0" xfId="66" applyFill="1">
      <alignment/>
      <protection/>
    </xf>
    <xf numFmtId="0" fontId="5" fillId="40" borderId="11" xfId="66" applyFill="1" applyBorder="1" applyProtection="1">
      <alignment/>
      <protection locked="0"/>
    </xf>
    <xf numFmtId="2" fontId="19" fillId="40" borderId="47" xfId="66" applyNumberFormat="1" applyFont="1" applyFill="1" applyBorder="1" applyAlignment="1" applyProtection="1">
      <alignment horizontal="left"/>
      <protection locked="0"/>
    </xf>
    <xf numFmtId="2" fontId="19" fillId="40" borderId="48" xfId="66" applyNumberFormat="1" applyFont="1" applyFill="1" applyBorder="1" applyAlignment="1" applyProtection="1">
      <alignment horizontal="left"/>
      <protection locked="0"/>
    </xf>
    <xf numFmtId="2" fontId="19" fillId="40" borderId="49" xfId="66" applyNumberFormat="1" applyFont="1" applyFill="1" applyBorder="1" applyAlignment="1" applyProtection="1">
      <alignment horizontal="left"/>
      <protection locked="0"/>
    </xf>
    <xf numFmtId="17" fontId="5" fillId="0" borderId="27" xfId="65" applyNumberFormat="1" applyFont="1" applyBorder="1" applyAlignment="1">
      <alignment horizontal="center" vertical="center" wrapText="1"/>
      <protection/>
    </xf>
    <xf numFmtId="0" fontId="0" fillId="0" borderId="67" xfId="0" applyBorder="1" applyAlignment="1">
      <alignment horizontal="center" vertical="center" wrapText="1"/>
    </xf>
    <xf numFmtId="0" fontId="5" fillId="0" borderId="25" xfId="65" applyFont="1" applyBorder="1" applyAlignment="1">
      <alignment horizontal="center" vertical="center" wrapText="1"/>
      <protection/>
    </xf>
    <xf numFmtId="0" fontId="0" fillId="0" borderId="68" xfId="0" applyBorder="1" applyAlignment="1">
      <alignment horizontal="center" vertical="center" wrapText="1"/>
    </xf>
    <xf numFmtId="49" fontId="5" fillId="0" borderId="25" xfId="65" applyNumberFormat="1" applyFont="1" applyBorder="1" applyAlignment="1">
      <alignment horizontal="center" vertical="center" wrapText="1"/>
      <protection/>
    </xf>
    <xf numFmtId="0" fontId="0" fillId="0" borderId="81" xfId="0" applyBorder="1" applyAlignment="1">
      <alignment horizontal="center" wrapText="1"/>
    </xf>
    <xf numFmtId="0" fontId="0" fillId="0" borderId="68" xfId="0" applyBorder="1" applyAlignment="1">
      <alignment horizontal="center" wrapText="1"/>
    </xf>
    <xf numFmtId="0" fontId="0" fillId="0" borderId="82" xfId="0" applyBorder="1" applyAlignment="1">
      <alignment horizontal="center" wrapText="1"/>
    </xf>
    <xf numFmtId="0" fontId="0" fillId="0" borderId="67" xfId="0" applyBorder="1" applyAlignment="1">
      <alignment horizontal="center" wrapText="1"/>
    </xf>
    <xf numFmtId="0" fontId="5" fillId="0" borderId="68" xfId="65" applyFont="1" applyBorder="1" applyAlignment="1">
      <alignment horizontal="center" vertical="center" wrapText="1"/>
      <protection/>
    </xf>
    <xf numFmtId="0" fontId="4" fillId="38" borderId="59" xfId="66" applyFont="1" applyFill="1" applyBorder="1" applyAlignment="1" applyProtection="1">
      <alignment horizontal="center" vertical="center" wrapText="1"/>
      <protection locked="0"/>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4" fillId="36" borderId="11" xfId="66" applyFont="1" applyFill="1" applyBorder="1" applyAlignment="1" applyProtection="1">
      <alignment horizontal="center"/>
      <protection locked="0"/>
    </xf>
    <xf numFmtId="0" fontId="0" fillId="36" borderId="56" xfId="0" applyFill="1" applyBorder="1" applyAlignment="1" applyProtection="1">
      <alignment horizontal="center"/>
      <protection locked="0"/>
    </xf>
    <xf numFmtId="0" fontId="4" fillId="36" borderId="59" xfId="66" applyFont="1" applyFill="1" applyBorder="1" applyAlignment="1" applyProtection="1">
      <alignment horizontal="center"/>
      <protection locked="0"/>
    </xf>
    <xf numFmtId="0" fontId="0" fillId="36" borderId="61" xfId="0" applyFill="1" applyBorder="1" applyAlignment="1" applyProtection="1">
      <alignment horizontal="center"/>
      <protection locked="0"/>
    </xf>
    <xf numFmtId="0" fontId="4" fillId="0" borderId="11" xfId="66" applyFont="1" applyBorder="1" applyAlignment="1" applyProtection="1">
      <alignment horizontal="center" vertical="center" textRotation="90"/>
      <protection locked="0"/>
    </xf>
    <xf numFmtId="0" fontId="1" fillId="0" borderId="56" xfId="0" applyFont="1" applyBorder="1" applyAlignment="1" applyProtection="1">
      <alignment horizontal="center" vertical="center" textRotation="90"/>
      <protection locked="0"/>
    </xf>
    <xf numFmtId="0" fontId="0" fillId="0" borderId="56" xfId="0" applyBorder="1" applyAlignment="1" applyProtection="1">
      <alignment horizontal="center" vertical="center" textRotation="90"/>
      <protection locked="0"/>
    </xf>
    <xf numFmtId="0" fontId="4" fillId="0" borderId="11" xfId="66" applyFont="1" applyBorder="1" applyAlignment="1" applyProtection="1">
      <alignment horizontal="center" vertical="center"/>
      <protection locked="0"/>
    </xf>
    <xf numFmtId="0" fontId="0" fillId="0" borderId="56" xfId="0" applyBorder="1" applyAlignment="1" applyProtection="1">
      <alignment/>
      <protection locked="0"/>
    </xf>
    <xf numFmtId="0" fontId="4" fillId="0" borderId="11" xfId="66" applyFont="1" applyBorder="1" applyAlignment="1" applyProtection="1">
      <alignment horizontal="center" vertical="center" textRotation="90" wrapText="1"/>
      <protection locked="0"/>
    </xf>
    <xf numFmtId="0" fontId="0" fillId="0" borderId="56" xfId="0" applyBorder="1" applyAlignment="1" applyProtection="1">
      <alignment horizontal="center" vertical="center" textRotation="90" wrapText="1"/>
      <protection locked="0"/>
    </xf>
    <xf numFmtId="0" fontId="0" fillId="0" borderId="56" xfId="0" applyBorder="1" applyAlignment="1">
      <alignment horizontal="center" vertical="center" textRotation="90"/>
    </xf>
    <xf numFmtId="0" fontId="4" fillId="35" borderId="11" xfId="66" applyFont="1" applyFill="1" applyBorder="1" applyAlignment="1" applyProtection="1">
      <alignment horizontal="center"/>
      <protection locked="0"/>
    </xf>
    <xf numFmtId="0" fontId="0" fillId="35" borderId="56" xfId="0" applyFill="1" applyBorder="1" applyAlignment="1" applyProtection="1">
      <alignment horizontal="center"/>
      <protection locked="0"/>
    </xf>
    <xf numFmtId="0" fontId="4" fillId="37" borderId="66" xfId="66" applyFont="1" applyFill="1" applyBorder="1" applyAlignment="1" applyProtection="1">
      <alignment horizontal="center" vertical="center" wrapText="1"/>
      <protection locked="0"/>
    </xf>
    <xf numFmtId="0" fontId="0" fillId="37" borderId="83" xfId="0" applyFont="1" applyFill="1" applyBorder="1" applyAlignment="1" applyProtection="1">
      <alignment horizontal="center" vertical="center" wrapText="1"/>
      <protection locked="0"/>
    </xf>
    <xf numFmtId="0" fontId="0" fillId="37" borderId="45" xfId="0" applyFont="1" applyFill="1" applyBorder="1" applyAlignment="1" applyProtection="1">
      <alignment horizontal="center" vertical="center" wrapText="1"/>
      <protection locked="0"/>
    </xf>
    <xf numFmtId="0" fontId="4" fillId="35" borderId="66" xfId="66" applyFont="1" applyFill="1" applyBorder="1" applyAlignment="1" applyProtection="1">
      <alignment horizontal="center" vertical="center" wrapText="1"/>
      <protection locked="0"/>
    </xf>
    <xf numFmtId="0" fontId="0" fillId="35" borderId="83" xfId="0" applyFill="1" applyBorder="1" applyAlignment="1" applyProtection="1">
      <alignment horizontal="center" vertical="center" wrapText="1"/>
      <protection locked="0"/>
    </xf>
    <xf numFmtId="0" fontId="0" fillId="35" borderId="45" xfId="0" applyFill="1" applyBorder="1" applyAlignment="1" applyProtection="1">
      <alignment horizontal="center" vertical="center" wrapText="1"/>
      <protection locked="0"/>
    </xf>
    <xf numFmtId="0" fontId="4" fillId="0" borderId="11" xfId="66" applyFont="1" applyBorder="1" applyAlignment="1" applyProtection="1">
      <alignment horizontal="center" vertical="center" wrapText="1"/>
      <protection locked="0"/>
    </xf>
    <xf numFmtId="0" fontId="0" fillId="0" borderId="56" xfId="0" applyBorder="1" applyAlignment="1">
      <alignment horizontal="center" vertical="center"/>
    </xf>
    <xf numFmtId="0" fontId="4" fillId="0" borderId="11" xfId="66" applyFont="1" applyBorder="1" applyAlignment="1" applyProtection="1">
      <alignment horizontal="center" vertical="center" wrapText="1"/>
      <protection locked="0"/>
    </xf>
    <xf numFmtId="0" fontId="0" fillId="0" borderId="56" xfId="0" applyBorder="1" applyAlignment="1">
      <alignment horizontal="center" vertical="center" wrapText="1"/>
    </xf>
    <xf numFmtId="0" fontId="0" fillId="0" borderId="56" xfId="0" applyBorder="1" applyAlignment="1">
      <alignment horizontal="center" vertical="center" textRotation="90" wrapText="1"/>
    </xf>
    <xf numFmtId="0" fontId="1" fillId="37" borderId="11" xfId="0" applyFont="1" applyFill="1" applyBorder="1" applyAlignment="1" applyProtection="1">
      <alignment horizontal="center" vertical="center" textRotation="90" wrapText="1"/>
      <protection locked="0"/>
    </xf>
    <xf numFmtId="0" fontId="0" fillId="37" borderId="56" xfId="0" applyFill="1" applyBorder="1" applyAlignment="1" applyProtection="1">
      <alignment horizontal="center" vertical="center" textRotation="90" wrapText="1"/>
      <protection locked="0"/>
    </xf>
    <xf numFmtId="0" fontId="21" fillId="0" borderId="11" xfId="63"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textRotation="90" wrapText="1"/>
      <protection locked="0"/>
    </xf>
    <xf numFmtId="0" fontId="4" fillId="0" borderId="11" xfId="66" applyFont="1" applyBorder="1" applyAlignment="1" applyProtection="1">
      <alignment horizontal="center" vertical="center" textRotation="90" wrapText="1"/>
      <protection locked="0"/>
    </xf>
    <xf numFmtId="0" fontId="15" fillId="0" borderId="11" xfId="0" applyFont="1" applyBorder="1" applyAlignment="1" applyProtection="1">
      <alignment horizontal="center" vertical="center" textRotation="90" wrapText="1"/>
      <protection locked="0"/>
    </xf>
    <xf numFmtId="0" fontId="1" fillId="0" borderId="11" xfId="0" applyFont="1" applyBorder="1" applyAlignment="1" applyProtection="1">
      <alignment horizontal="center" vertical="center" textRotation="90" wrapText="1"/>
      <protection locked="0"/>
    </xf>
    <xf numFmtId="0" fontId="4" fillId="0" borderId="11" xfId="0" applyFont="1" applyBorder="1" applyAlignment="1" applyProtection="1">
      <alignment horizontal="center" vertical="center" textRotation="90" wrapText="1"/>
      <protection locked="0"/>
    </xf>
    <xf numFmtId="0" fontId="1" fillId="0" borderId="11" xfId="0" applyFont="1" applyBorder="1" applyAlignment="1" applyProtection="1">
      <alignment horizontal="center" vertical="center" textRotation="90"/>
      <protection locked="0"/>
    </xf>
    <xf numFmtId="0" fontId="5" fillId="0" borderId="11" xfId="0" applyFont="1" applyBorder="1" applyAlignment="1" applyProtection="1">
      <alignment horizontal="center" vertical="center" wrapText="1"/>
      <protection locked="0"/>
    </xf>
    <xf numFmtId="0" fontId="4" fillId="0" borderId="66" xfId="66"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1" fillId="0" borderId="59" xfId="63" applyFont="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37" borderId="59" xfId="0" applyFont="1" applyFill="1" applyBorder="1" applyAlignment="1" applyProtection="1">
      <alignment horizontal="center" vertical="center" wrapText="1"/>
      <protection/>
    </xf>
    <xf numFmtId="0" fontId="0" fillId="37" borderId="60" xfId="0" applyFill="1" applyBorder="1" applyAlignment="1" applyProtection="1">
      <alignment/>
      <protection/>
    </xf>
    <xf numFmtId="0" fontId="0" fillId="37" borderId="58" xfId="0" applyFill="1" applyBorder="1" applyAlignment="1" applyProtection="1">
      <alignment/>
      <protection/>
    </xf>
    <xf numFmtId="0" fontId="0" fillId="37" borderId="50" xfId="0" applyFill="1" applyBorder="1" applyAlignment="1" applyProtection="1">
      <alignment/>
      <protection/>
    </xf>
    <xf numFmtId="0" fontId="0" fillId="37" borderId="62" xfId="0" applyFill="1" applyBorder="1" applyAlignment="1" applyProtection="1">
      <alignment/>
      <protection/>
    </xf>
    <xf numFmtId="0" fontId="0" fillId="37" borderId="13" xfId="0" applyFill="1" applyBorder="1" applyAlignment="1" applyProtection="1">
      <alignment/>
      <protection/>
    </xf>
    <xf numFmtId="0" fontId="5" fillId="35" borderId="59" xfId="0" applyFont="1" applyFill="1" applyBorder="1" applyAlignment="1" applyProtection="1">
      <alignment horizontal="center" vertical="center" wrapText="1"/>
      <protection/>
    </xf>
    <xf numFmtId="0" fontId="0" fillId="35" borderId="60" xfId="0" applyFill="1" applyBorder="1" applyAlignment="1" applyProtection="1">
      <alignment/>
      <protection/>
    </xf>
    <xf numFmtId="0" fontId="0" fillId="35" borderId="58" xfId="0" applyFill="1" applyBorder="1" applyAlignment="1" applyProtection="1">
      <alignment/>
      <protection/>
    </xf>
    <xf numFmtId="0" fontId="0" fillId="35" borderId="50" xfId="0" applyFill="1" applyBorder="1" applyAlignment="1" applyProtection="1">
      <alignment/>
      <protection/>
    </xf>
    <xf numFmtId="0" fontId="0" fillId="35" borderId="62" xfId="0" applyFill="1" applyBorder="1" applyAlignment="1" applyProtection="1">
      <alignment/>
      <protection/>
    </xf>
    <xf numFmtId="0" fontId="0" fillId="35" borderId="13" xfId="0" applyFill="1" applyBorder="1" applyAlignment="1" applyProtection="1">
      <alignment/>
      <protection/>
    </xf>
    <xf numFmtId="0" fontId="5" fillId="36" borderId="59" xfId="0" applyFont="1" applyFill="1" applyBorder="1" applyAlignment="1" applyProtection="1">
      <alignment horizontal="center" vertical="center" wrapText="1"/>
      <protection/>
    </xf>
    <xf numFmtId="0" fontId="0" fillId="36" borderId="60" xfId="0" applyFill="1" applyBorder="1" applyAlignment="1" applyProtection="1">
      <alignment/>
      <protection/>
    </xf>
    <xf numFmtId="0" fontId="0" fillId="36" borderId="58" xfId="0" applyFill="1" applyBorder="1" applyAlignment="1" applyProtection="1">
      <alignment/>
      <protection/>
    </xf>
    <xf numFmtId="0" fontId="0" fillId="36" borderId="50" xfId="0" applyFill="1" applyBorder="1" applyAlignment="1" applyProtection="1">
      <alignment/>
      <protection/>
    </xf>
    <xf numFmtId="0" fontId="0" fillId="36" borderId="62" xfId="0" applyFill="1" applyBorder="1" applyAlignment="1" applyProtection="1">
      <alignment/>
      <protection/>
    </xf>
    <xf numFmtId="0" fontId="0" fillId="36" borderId="13" xfId="0" applyFill="1" applyBorder="1" applyAlignment="1" applyProtection="1">
      <alignment/>
      <protection/>
    </xf>
    <xf numFmtId="0" fontId="5" fillId="0" borderId="59" xfId="66" applyBorder="1" applyAlignment="1" applyProtection="1">
      <alignment horizontal="center" vertical="center" wrapText="1"/>
      <protection/>
    </xf>
    <xf numFmtId="0" fontId="4" fillId="33" borderId="66" xfId="66" applyFont="1" applyFill="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0" fillId="0" borderId="83" xfId="0" applyBorder="1" applyAlignment="1">
      <alignment horizontal="center" vertical="center"/>
    </xf>
    <xf numFmtId="0" fontId="0" fillId="0" borderId="45" xfId="0" applyBorder="1" applyAlignment="1">
      <alignment horizontal="center" vertical="center"/>
    </xf>
    <xf numFmtId="0" fontId="0" fillId="0" borderId="56" xfId="0" applyBorder="1" applyAlignment="1" applyProtection="1">
      <alignment horizontal="center" vertical="center"/>
      <protection locked="0"/>
    </xf>
    <xf numFmtId="0" fontId="4" fillId="36" borderId="66" xfId="66" applyFont="1" applyFill="1" applyBorder="1" applyAlignment="1" applyProtection="1">
      <alignment horizontal="center" vertical="center" wrapText="1"/>
      <protection locked="0"/>
    </xf>
    <xf numFmtId="0" fontId="0" fillId="36" borderId="83" xfId="0" applyFill="1" applyBorder="1" applyAlignment="1" applyProtection="1">
      <alignment horizontal="center" vertical="center" wrapText="1"/>
      <protection locked="0"/>
    </xf>
    <xf numFmtId="0" fontId="0" fillId="36" borderId="45" xfId="0" applyFill="1" applyBorder="1" applyAlignment="1" applyProtection="1">
      <alignment horizontal="center" vertical="center" wrapText="1"/>
      <protection locked="0"/>
    </xf>
    <xf numFmtId="0" fontId="4" fillId="37" borderId="11" xfId="66" applyFont="1" applyFill="1" applyBorder="1" applyAlignment="1" applyProtection="1">
      <alignment horizontal="center"/>
      <protection locked="0"/>
    </xf>
    <xf numFmtId="0" fontId="0" fillId="37" borderId="56" xfId="0" applyFill="1" applyBorder="1" applyAlignment="1" applyProtection="1">
      <alignment horizontal="center"/>
      <protection locked="0"/>
    </xf>
    <xf numFmtId="0" fontId="4" fillId="0" borderId="59" xfId="66" applyFont="1" applyBorder="1" applyAlignment="1" applyProtection="1">
      <alignment horizontal="center" vertical="center" textRotation="90" wrapText="1"/>
      <protection locked="0"/>
    </xf>
    <xf numFmtId="0" fontId="0" fillId="0" borderId="61" xfId="0" applyBorder="1" applyAlignment="1">
      <alignment horizontal="center" vertical="center" textRotation="90"/>
    </xf>
    <xf numFmtId="0" fontId="1" fillId="38" borderId="56" xfId="0" applyFont="1" applyFill="1" applyBorder="1" applyAlignment="1" applyProtection="1">
      <alignment horizontal="center" vertical="center" wrapText="1"/>
      <protection locked="0"/>
    </xf>
    <xf numFmtId="0" fontId="4" fillId="38" borderId="12" xfId="66" applyFont="1" applyFill="1" applyBorder="1" applyAlignment="1">
      <alignment horizontal="center" vertical="center" wrapText="1"/>
      <protection/>
    </xf>
    <xf numFmtId="0" fontId="4" fillId="38" borderId="59" xfId="66" applyFont="1" applyFill="1" applyBorder="1" applyAlignment="1" applyProtection="1">
      <alignment horizontal="center" wrapText="1"/>
      <protection locked="0"/>
    </xf>
    <xf numFmtId="0" fontId="4" fillId="38" borderId="60" xfId="66" applyFont="1" applyFill="1" applyBorder="1" applyAlignment="1" applyProtection="1">
      <alignment horizontal="center" wrapText="1"/>
      <protection locked="0"/>
    </xf>
    <xf numFmtId="0" fontId="1" fillId="38" borderId="50" xfId="0" applyFont="1" applyFill="1" applyBorder="1" applyAlignment="1">
      <alignment horizontal="center" vertical="center" wrapText="1"/>
    </xf>
    <xf numFmtId="0" fontId="1" fillId="38" borderId="62" xfId="0" applyFont="1" applyFill="1" applyBorder="1" applyAlignment="1">
      <alignment horizontal="center" vertical="center" wrapText="1"/>
    </xf>
    <xf numFmtId="0" fontId="4" fillId="40" borderId="11" xfId="66"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4" fillId="37" borderId="59" xfId="66" applyFont="1" applyFill="1" applyBorder="1" applyAlignment="1" applyProtection="1">
      <alignment horizontal="center" vertical="center" wrapText="1"/>
      <protection locked="0"/>
    </xf>
    <xf numFmtId="0" fontId="4" fillId="37" borderId="60" xfId="66" applyFont="1" applyFill="1" applyBorder="1" applyAlignment="1" applyProtection="1">
      <alignment horizontal="center" vertical="center" wrapText="1"/>
      <protection locked="0"/>
    </xf>
    <xf numFmtId="0" fontId="4" fillId="37" borderId="58" xfId="66" applyFont="1" applyFill="1" applyBorder="1" applyAlignment="1" applyProtection="1">
      <alignment horizontal="center" vertical="center" wrapText="1"/>
      <protection locked="0"/>
    </xf>
    <xf numFmtId="0" fontId="1" fillId="37" borderId="79" xfId="0" applyFont="1" applyFill="1" applyBorder="1" applyAlignment="1">
      <alignment horizontal="center" vertical="center" wrapText="1"/>
    </xf>
    <xf numFmtId="0" fontId="1" fillId="37" borderId="80" xfId="0" applyFont="1" applyFill="1" applyBorder="1" applyAlignment="1">
      <alignment horizontal="center" vertical="center" wrapText="1"/>
    </xf>
    <xf numFmtId="0" fontId="1" fillId="37" borderId="51" xfId="0" applyFont="1" applyFill="1" applyBorder="1" applyAlignment="1">
      <alignment horizontal="center" vertical="center" wrapText="1"/>
    </xf>
    <xf numFmtId="17" fontId="1" fillId="37" borderId="65" xfId="0" applyNumberFormat="1" applyFont="1" applyFill="1" applyBorder="1" applyAlignment="1" applyProtection="1">
      <alignment horizontal="center" vertical="center" wrapText="1"/>
      <protection locked="0"/>
    </xf>
    <xf numFmtId="17" fontId="1" fillId="37" borderId="84" xfId="0" applyNumberFormat="1" applyFont="1" applyFill="1" applyBorder="1" applyAlignment="1" applyProtection="1">
      <alignment horizontal="center" vertical="center" wrapText="1"/>
      <protection locked="0"/>
    </xf>
    <xf numFmtId="0" fontId="1" fillId="37" borderId="32" xfId="0" applyFont="1" applyFill="1" applyBorder="1" applyAlignment="1" applyProtection="1">
      <alignment horizontal="center" vertical="center" wrapText="1"/>
      <protection locked="0"/>
    </xf>
    <xf numFmtId="0" fontId="1" fillId="37" borderId="53" xfId="0" applyFont="1" applyFill="1" applyBorder="1" applyAlignment="1">
      <alignment horizontal="center" vertical="center" wrapText="1"/>
    </xf>
    <xf numFmtId="0" fontId="1" fillId="37" borderId="55" xfId="0" applyFont="1" applyFill="1" applyBorder="1" applyAlignment="1" applyProtection="1">
      <alignment horizontal="center" vertical="center" wrapText="1"/>
      <protection locked="0"/>
    </xf>
    <xf numFmtId="0" fontId="1" fillId="37" borderId="85" xfId="0" applyFont="1" applyFill="1" applyBorder="1" applyAlignment="1">
      <alignment horizontal="center" vertical="center" wrapText="1"/>
    </xf>
    <xf numFmtId="17" fontId="1" fillId="37" borderId="86" xfId="0" applyNumberFormat="1" applyFont="1" applyFill="1" applyBorder="1" applyAlignment="1" applyProtection="1">
      <alignment horizontal="center" vertical="center" wrapText="1"/>
      <protection locked="0"/>
    </xf>
    <xf numFmtId="0" fontId="19" fillId="39" borderId="64" xfId="68" applyFont="1" applyFill="1" applyBorder="1" applyAlignment="1">
      <alignment/>
      <protection/>
    </xf>
    <xf numFmtId="0" fontId="19" fillId="39" borderId="54" xfId="68" applyFont="1" applyFill="1" applyBorder="1" applyAlignment="1">
      <alignment/>
      <protection/>
    </xf>
    <xf numFmtId="0" fontId="19" fillId="0" borderId="65" xfId="68" applyFont="1" applyBorder="1" applyAlignment="1">
      <alignment/>
      <protection/>
    </xf>
    <xf numFmtId="0" fontId="19" fillId="0" borderId="55" xfId="68" applyFont="1" applyBorder="1" applyAlignment="1">
      <alignment/>
      <protection/>
    </xf>
    <xf numFmtId="0" fontId="4" fillId="0" borderId="59" xfId="68" applyFont="1" applyBorder="1" applyAlignment="1">
      <alignment horizontal="left" vertical="top" wrapText="1"/>
      <protection/>
    </xf>
    <xf numFmtId="0" fontId="0" fillId="0" borderId="60" xfId="0" applyBorder="1" applyAlignment="1">
      <alignment horizontal="left" vertical="top" wrapText="1"/>
    </xf>
    <xf numFmtId="0" fontId="0" fillId="0" borderId="58" xfId="0" applyBorder="1" applyAlignment="1">
      <alignment horizontal="left" vertical="top" wrapText="1"/>
    </xf>
    <xf numFmtId="0" fontId="0" fillId="0" borderId="61" xfId="0" applyBorder="1" applyAlignment="1">
      <alignment horizontal="left" vertical="top" wrapText="1"/>
    </xf>
    <xf numFmtId="0" fontId="0" fillId="0" borderId="0" xfId="0" applyAlignment="1">
      <alignment horizontal="left" vertical="top" wrapText="1"/>
    </xf>
    <xf numFmtId="0" fontId="0" fillId="0" borderId="57" xfId="0" applyBorder="1" applyAlignment="1">
      <alignment horizontal="left" vertical="top" wrapText="1"/>
    </xf>
    <xf numFmtId="0" fontId="0" fillId="0" borderId="50" xfId="0" applyBorder="1" applyAlignment="1">
      <alignment horizontal="left" vertical="top" wrapText="1"/>
    </xf>
    <xf numFmtId="0" fontId="0" fillId="0" borderId="62" xfId="0" applyBorder="1" applyAlignment="1">
      <alignment horizontal="left" vertical="top" wrapText="1"/>
    </xf>
    <xf numFmtId="0" fontId="0" fillId="0" borderId="13" xfId="0" applyBorder="1" applyAlignment="1">
      <alignment horizontal="left" vertical="top" wrapText="1"/>
    </xf>
    <xf numFmtId="0" fontId="19" fillId="0" borderId="21" xfId="68" applyFont="1" applyBorder="1" applyAlignment="1">
      <alignment/>
      <protection/>
    </xf>
    <xf numFmtId="0" fontId="30" fillId="0" borderId="64" xfId="0" applyFont="1" applyBorder="1" applyAlignment="1">
      <alignment/>
    </xf>
    <xf numFmtId="0" fontId="19" fillId="0" borderId="64" xfId="68" applyFont="1" applyBorder="1" applyAlignment="1">
      <alignment/>
      <protection/>
    </xf>
    <xf numFmtId="0" fontId="19" fillId="0" borderId="54" xfId="68" applyFont="1" applyBorder="1" applyAlignment="1">
      <alignment/>
      <protection/>
    </xf>
    <xf numFmtId="0" fontId="4" fillId="38" borderId="11" xfId="68" applyFont="1" applyFill="1" applyBorder="1" applyAlignment="1">
      <alignment horizontal="center" vertical="center" textRotation="90" wrapText="1"/>
      <protection/>
    </xf>
    <xf numFmtId="0" fontId="0" fillId="38" borderId="56" xfId="0" applyFill="1" applyBorder="1" applyAlignment="1">
      <alignment horizontal="center" vertical="center" textRotation="90" wrapText="1"/>
    </xf>
    <xf numFmtId="0" fontId="0" fillId="38" borderId="12" xfId="0" applyFill="1" applyBorder="1" applyAlignment="1">
      <alignment horizontal="center" vertical="center" textRotation="90" wrapText="1"/>
    </xf>
    <xf numFmtId="0" fontId="5" fillId="0" borderId="78" xfId="68" applyFont="1" applyBorder="1" applyAlignment="1">
      <alignment horizontal="center" vertical="center"/>
      <protection/>
    </xf>
    <xf numFmtId="0" fontId="0" fillId="0" borderId="58" xfId="0" applyBorder="1" applyAlignment="1">
      <alignment horizontal="center" vertical="center"/>
    </xf>
    <xf numFmtId="0" fontId="19" fillId="0" borderId="43" xfId="68" applyFont="1" applyBorder="1" applyAlignment="1">
      <alignment/>
      <protection/>
    </xf>
    <xf numFmtId="0" fontId="30" fillId="0" borderId="79" xfId="0" applyFont="1" applyBorder="1" applyAlignment="1">
      <alignment/>
    </xf>
    <xf numFmtId="0" fontId="1" fillId="0" borderId="59" xfId="68" applyFont="1" applyBorder="1" applyAlignment="1">
      <alignment horizontal="center" vertical="center" textRotation="90" wrapText="1"/>
      <protection/>
    </xf>
    <xf numFmtId="0" fontId="5" fillId="0" borderId="61" xfId="68" applyBorder="1" applyAlignment="1">
      <alignment horizontal="center" vertical="center" textRotation="90"/>
      <protection/>
    </xf>
    <xf numFmtId="0" fontId="1" fillId="0" borderId="11" xfId="68" applyFont="1" applyBorder="1" applyAlignment="1">
      <alignment horizontal="center" vertical="center" textRotation="90" wrapText="1"/>
      <protection/>
    </xf>
    <xf numFmtId="0" fontId="5" fillId="0" borderId="56" xfId="68" applyBorder="1" applyAlignment="1">
      <alignment horizontal="center" vertical="center" textRotation="90"/>
      <protection/>
    </xf>
    <xf numFmtId="0" fontId="19" fillId="39" borderId="21" xfId="68" applyFont="1" applyFill="1" applyBorder="1" applyAlignment="1">
      <alignment/>
      <protection/>
    </xf>
    <xf numFmtId="0" fontId="30" fillId="39" borderId="64" xfId="0" applyFont="1" applyFill="1" applyBorder="1" applyAlignment="1">
      <alignment/>
    </xf>
    <xf numFmtId="0" fontId="0" fillId="0" borderId="11" xfId="64" applyFont="1" applyBorder="1" applyAlignment="1">
      <alignment vertical="top" wrapText="1"/>
      <protection/>
    </xf>
    <xf numFmtId="0" fontId="0" fillId="0" borderId="56" xfId="0" applyFont="1" applyBorder="1" applyAlignment="1">
      <alignment/>
    </xf>
    <xf numFmtId="0" fontId="0" fillId="0" borderId="12" xfId="0" applyFont="1" applyBorder="1" applyAlignment="1">
      <alignment/>
    </xf>
    <xf numFmtId="0" fontId="0" fillId="0" borderId="59" xfId="64" applyFont="1" applyBorder="1" applyAlignment="1">
      <alignment horizontal="center" vertical="center" wrapText="1"/>
      <protection/>
    </xf>
    <xf numFmtId="0" fontId="0" fillId="0" borderId="61" xfId="0" applyFont="1" applyBorder="1" applyAlignment="1">
      <alignment horizontal="center" vertical="center"/>
    </xf>
    <xf numFmtId="0" fontId="0" fillId="0" borderId="50" xfId="0" applyFont="1" applyBorder="1" applyAlignment="1">
      <alignment horizontal="center" vertical="center"/>
    </xf>
    <xf numFmtId="0" fontId="0" fillId="0" borderId="11" xfId="64" applyFont="1" applyFill="1" applyBorder="1" applyAlignment="1">
      <alignment horizontal="center" vertical="center" wrapText="1"/>
      <protection/>
    </xf>
    <xf numFmtId="0" fontId="0" fillId="0" borderId="56" xfId="0" applyFont="1" applyBorder="1" applyAlignment="1">
      <alignment horizontal="center" vertical="center"/>
    </xf>
    <xf numFmtId="0" fontId="0" fillId="0" borderId="12" xfId="0" applyFont="1" applyBorder="1" applyAlignment="1">
      <alignment horizontal="center" vertical="center"/>
    </xf>
    <xf numFmtId="0" fontId="0" fillId="0" borderId="11" xfId="64" applyFont="1" applyBorder="1" applyAlignment="1">
      <alignment horizontal="center" vertical="center" wrapText="1"/>
      <protection/>
    </xf>
    <xf numFmtId="0" fontId="0" fillId="0" borderId="5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64" applyFont="1" applyBorder="1" applyAlignment="1">
      <alignment horizontal="center" vertical="center" wrapText="1"/>
      <protection/>
    </xf>
    <xf numFmtId="0" fontId="0" fillId="0" borderId="56"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56"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56" xfId="64" applyFont="1" applyBorder="1" applyAlignment="1">
      <alignment vertical="top" wrapText="1"/>
      <protection/>
    </xf>
    <xf numFmtId="0" fontId="0" fillId="0" borderId="12" xfId="64" applyFont="1" applyBorder="1" applyAlignment="1">
      <alignment vertical="top" wrapText="1"/>
      <protection/>
    </xf>
    <xf numFmtId="0" fontId="1" fillId="0" borderId="11" xfId="64" applyFont="1" applyFill="1" applyBorder="1" applyAlignment="1">
      <alignment horizontal="center" vertical="center" wrapText="1"/>
      <protection/>
    </xf>
    <xf numFmtId="0" fontId="1" fillId="0" borderId="56"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0" borderId="56" xfId="64" applyFont="1" applyFill="1" applyBorder="1" applyAlignment="1">
      <alignment horizontal="center" vertical="center" wrapText="1"/>
      <protection/>
    </xf>
    <xf numFmtId="0" fontId="0" fillId="0" borderId="12" xfId="64" applyFont="1" applyFill="1" applyBorder="1" applyAlignment="1">
      <alignment horizontal="center" vertical="center" wrapText="1"/>
      <protection/>
    </xf>
    <xf numFmtId="0" fontId="0" fillId="0" borderId="11" xfId="64" applyFont="1" applyBorder="1" applyAlignment="1">
      <alignment horizontal="center" vertical="center"/>
      <protection/>
    </xf>
    <xf numFmtId="0" fontId="0" fillId="0" borderId="56" xfId="64" applyFont="1" applyBorder="1" applyAlignment="1">
      <alignment horizontal="center" vertical="center" wrapText="1"/>
      <protection/>
    </xf>
    <xf numFmtId="0" fontId="0" fillId="0" borderId="12" xfId="64" applyFont="1" applyBorder="1" applyAlignment="1">
      <alignment horizontal="center" vertical="center" wrapText="1"/>
      <protection/>
    </xf>
    <xf numFmtId="0" fontId="5" fillId="0" borderId="12" xfId="70" applyFont="1" applyBorder="1" applyAlignment="1">
      <alignment horizontal="center" vertical="center" wrapText="1"/>
      <protection/>
    </xf>
    <xf numFmtId="0" fontId="0" fillId="0" borderId="59" xfId="64" applyFont="1" applyBorder="1" applyAlignment="1">
      <alignment horizontal="center" vertical="center" wrapText="1"/>
      <protection/>
    </xf>
    <xf numFmtId="0" fontId="5" fillId="0" borderId="50" xfId="70" applyFont="1" applyBorder="1" applyAlignment="1">
      <alignment horizontal="center" vertical="center" wrapText="1"/>
      <protection/>
    </xf>
    <xf numFmtId="0" fontId="5" fillId="0" borderId="12" xfId="70" applyFont="1" applyBorder="1" applyAlignment="1">
      <alignment vertical="top" wrapText="1"/>
      <protection/>
    </xf>
    <xf numFmtId="0" fontId="32" fillId="0" borderId="66" xfId="64" applyFont="1" applyBorder="1" applyAlignment="1">
      <alignment horizontal="center" vertical="center" wrapText="1"/>
      <protection/>
    </xf>
    <xf numFmtId="0" fontId="32" fillId="0" borderId="45" xfId="64" applyFont="1" applyBorder="1" applyAlignment="1">
      <alignment horizontal="center" vertical="center" wrapText="1"/>
      <protection/>
    </xf>
    <xf numFmtId="0" fontId="5" fillId="0" borderId="56" xfId="70" applyFont="1" applyBorder="1" applyAlignment="1">
      <alignment horizontal="center" vertical="center" wrapText="1"/>
      <protection/>
    </xf>
    <xf numFmtId="0" fontId="5" fillId="0" borderId="56" xfId="70" applyFont="1" applyFill="1" applyBorder="1" applyAlignment="1">
      <alignment horizontal="center" vertical="center"/>
      <protection/>
    </xf>
    <xf numFmtId="0" fontId="5" fillId="0" borderId="12" xfId="70" applyFont="1" applyFill="1" applyBorder="1" applyAlignment="1">
      <alignment horizontal="center" vertical="center"/>
      <protection/>
    </xf>
    <xf numFmtId="0" fontId="5" fillId="0" borderId="12" xfId="70" applyFont="1" applyFill="1" applyBorder="1" applyAlignment="1">
      <alignment vertical="center" wrapText="1"/>
      <protection/>
    </xf>
    <xf numFmtId="0" fontId="5" fillId="0" borderId="12" xfId="70" applyFont="1" applyBorder="1" applyAlignment="1">
      <alignment horizontal="center" vertical="center"/>
      <protection/>
    </xf>
    <xf numFmtId="0" fontId="5" fillId="0" borderId="56" xfId="70" applyFont="1" applyBorder="1" applyAlignment="1">
      <alignment horizontal="center" vertical="center"/>
      <protection/>
    </xf>
    <xf numFmtId="0" fontId="59" fillId="0" borderId="0" xfId="0" applyFont="1" applyAlignment="1">
      <alignment horizontal="left" vertical="top" wrapText="1"/>
    </xf>
    <xf numFmtId="0" fontId="0" fillId="0" borderId="0" xfId="0" applyFont="1" applyAlignment="1">
      <alignment horizontal="left" vertical="top" wrapText="1"/>
    </xf>
    <xf numFmtId="0" fontId="5" fillId="0" borderId="0" xfId="66" applyFont="1" applyAlignment="1">
      <alignment horizontal="left" vertical="center" wrapText="1"/>
      <protection/>
    </xf>
    <xf numFmtId="0" fontId="5" fillId="0" borderId="0" xfId="66" applyAlignment="1">
      <alignment horizontal="left" vertical="center" wrapText="1"/>
      <protection/>
    </xf>
    <xf numFmtId="0" fontId="5" fillId="0" borderId="0" xfId="0" applyFont="1" applyAlignment="1">
      <alignment wrapText="1"/>
    </xf>
    <xf numFmtId="0" fontId="0" fillId="0" borderId="0" xfId="0" applyAlignment="1">
      <alignmen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 £" xfId="45"/>
    <cellStyle name="Currency - Euro" xfId="46"/>
    <cellStyle name="Currency [0]" xfId="47"/>
    <cellStyle name="Currency [0] - £" xfId="48"/>
    <cellStyle name="Currency [0] - Euro"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Alladd" xfId="62"/>
    <cellStyle name="Normal_append13" xfId="63"/>
    <cellStyle name="Normal_Append16&amp;13 Iss Draft 3.9a" xfId="64"/>
    <cellStyle name="Normal_Append24 Iss 3.5" xfId="65"/>
    <cellStyle name="Normal_Appendix 16 - Form 7" xfId="66"/>
    <cellStyle name="Normal_Appendix 17 - Form 8" xfId="67"/>
    <cellStyle name="Normal_example ACO_TRAF" xfId="68"/>
    <cellStyle name="Normal_RPs Dial-IP v5" xfId="69"/>
    <cellStyle name="Normal_Rte-Tfc Types Table - pre &amp; post Links Review"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802225403\Local%20Settings\Temp\Consolidated%20BAU%20VIC%20scenario%20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802225403\Local%20Settings\Temp\CONSOLIDATED%20CP%20BAU%20VIC%20scenario%20examp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802225403\My%20Documents\COMPANY\PROVMAN\Interconnect\APP%2024\On-line%20files\appendix_24_i4_6%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BAU VIC SCENAR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enario 1 ACO example"/>
      <sheetName val="Scenario 2 ACO example  "/>
      <sheetName val="Scenario 3 ACO example   "/>
      <sheetName val="Scenario 4 ACO example    "/>
      <sheetName val="Scenario 5 ACO example     "/>
      <sheetName val="Scenario 6 ACO example   "/>
      <sheetName val="Scenario 8 ACO example"/>
      <sheetName val="Scenario 9 ACO example "/>
      <sheetName val="consolidated BAU VIC SCENARIOs"/>
      <sheetName val="Billing Override Codes"/>
      <sheetName val="Route 1 App13+16"/>
      <sheetName val="TEMPLATE FILE HISTORY"/>
      <sheetName val="POST LINKS REVIEW RTE-TFC TYPES"/>
      <sheetName val="Appendix 16 - Guide Notes"/>
      <sheetName val="Appendix 13 - Guidance Notes"/>
      <sheetName val="Appendix 16A - Form 7A"/>
      <sheetName val="Appendix 16A -Guide Notes"/>
      <sheetName val="Appendix 16B - Form 7B"/>
      <sheetName val="Appendix 16B -Guide Notes"/>
      <sheetName val="All Units Table"/>
      <sheetName val="TC Table"/>
      <sheetName val="DROP DOWN 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FILE HISTORY"/>
      <sheetName val="COMMENTARY"/>
      <sheetName val="Appendix 24A (Ingress)"/>
      <sheetName val="Appendix 24Q (VIC Egress)"/>
      <sheetName val="Appendix 24D (Op. Services)"/>
      <sheetName val="Appendix 24E (Targeted Transit)"/>
      <sheetName val="Appendix 24F (GNP - BT Import)"/>
      <sheetName val="(Appendix 24G (GNP - BT Export)"/>
      <sheetName val="Appendix 24Z (Dial IP A&amp;B)"/>
      <sheetName val="Appendix 24X (Dial IP D)"/>
      <sheetName val="Appendix 24W (Dial IP F)"/>
      <sheetName val="Appendix 24B (Non-SC DLEs)"/>
      <sheetName val="Appendix 24C (Non-SC ASUs)"/>
      <sheetName val="All Units Look Up Table"/>
      <sheetName val="ASU Look Up Table"/>
      <sheetName val="NGS Units"/>
      <sheetName val="DLE Units"/>
      <sheetName val="DROP DOWN LIST"/>
      <sheetName val="DMSUs"/>
      <sheetName val="validation"/>
      <sheetName val="BT Group"/>
    </sheetNames>
    <sheetDataSet>
      <sheetData sheetId="15">
        <row r="2">
          <cell r="A2" t="str">
            <v>BD/TKT</v>
          </cell>
        </row>
        <row r="3">
          <cell r="A3" t="str">
            <v>BHR/LPS</v>
          </cell>
        </row>
        <row r="4">
          <cell r="A4" t="str">
            <v>BM/SIL</v>
          </cell>
        </row>
        <row r="5">
          <cell r="A5" t="str">
            <v>BM/AZT</v>
          </cell>
        </row>
        <row r="6">
          <cell r="A6" t="str">
            <v>BM/JDE</v>
          </cell>
        </row>
        <row r="7">
          <cell r="A7" t="str">
            <v>BS/ZCN</v>
          </cell>
        </row>
        <row r="8">
          <cell r="A8" t="str">
            <v>BS/BSN</v>
          </cell>
        </row>
        <row r="9">
          <cell r="A9" t="str">
            <v>CB/CTN</v>
          </cell>
        </row>
        <row r="10">
          <cell r="A10" t="str">
            <v>CE/CRS</v>
          </cell>
        </row>
        <row r="11">
          <cell r="A11" t="str">
            <v>CF/ILT</v>
          </cell>
        </row>
        <row r="12">
          <cell r="A12" t="str">
            <v>CL/CTR</v>
          </cell>
        </row>
        <row r="13">
          <cell r="A13" t="str">
            <v>CS/DBT</v>
          </cell>
        </row>
        <row r="14">
          <cell r="A14" t="str">
            <v>CV/AGT</v>
          </cell>
        </row>
        <row r="15">
          <cell r="A15" t="str">
            <v>CVL/MST</v>
          </cell>
        </row>
        <row r="16">
          <cell r="A16" t="str">
            <v>CY/PRD</v>
          </cell>
        </row>
        <row r="17">
          <cell r="A17" t="str">
            <v>DL/RDN</v>
          </cell>
        </row>
        <row r="18">
          <cell r="A18" t="str">
            <v>EH/RBY</v>
          </cell>
        </row>
        <row r="19">
          <cell r="A19" t="str">
            <v>EX/GLD</v>
          </cell>
        </row>
        <row r="20">
          <cell r="A20" t="str">
            <v>GI/AMD</v>
          </cell>
        </row>
        <row r="21">
          <cell r="A21" t="str">
            <v>GR/CRL</v>
          </cell>
        </row>
        <row r="22">
          <cell r="A22" t="str">
            <v>GW/EMD</v>
          </cell>
        </row>
        <row r="23">
          <cell r="A23" t="str">
            <v>IH/MRG</v>
          </cell>
        </row>
        <row r="24">
          <cell r="A24" t="str">
            <v>L/BIX</v>
          </cell>
        </row>
        <row r="25">
          <cell r="A25" t="str">
            <v>L/DMD</v>
          </cell>
        </row>
        <row r="26">
          <cell r="A26" t="str">
            <v>L/FLD</v>
          </cell>
        </row>
        <row r="27">
          <cell r="A27" t="str">
            <v>L/RTL</v>
          </cell>
        </row>
        <row r="28">
          <cell r="A28" t="str">
            <v>L/PLT</v>
          </cell>
        </row>
        <row r="29">
          <cell r="A29" t="str">
            <v>L/AXT</v>
          </cell>
        </row>
        <row r="30">
          <cell r="A30" t="str">
            <v>L/ABT</v>
          </cell>
        </row>
        <row r="31">
          <cell r="A31" t="str">
            <v>L/QTZ</v>
          </cell>
        </row>
        <row r="32">
          <cell r="A32" t="str">
            <v>L/GNT</v>
          </cell>
        </row>
        <row r="33">
          <cell r="A33" t="str">
            <v>L/PRL</v>
          </cell>
        </row>
        <row r="34">
          <cell r="A34" t="str">
            <v>L/TPZ</v>
          </cell>
        </row>
        <row r="35">
          <cell r="A35" t="str">
            <v>L/ARG</v>
          </cell>
        </row>
        <row r="36">
          <cell r="A36" t="str">
            <v>L/CRN</v>
          </cell>
        </row>
        <row r="37">
          <cell r="A37" t="str">
            <v>L/PYP</v>
          </cell>
        </row>
        <row r="38">
          <cell r="A38" t="str">
            <v>LE/DTL</v>
          </cell>
        </row>
        <row r="39">
          <cell r="A39" t="str">
            <v>LE/OPL</v>
          </cell>
        </row>
        <row r="40">
          <cell r="A40" t="str">
            <v>LOL/HTP</v>
          </cell>
        </row>
        <row r="41">
          <cell r="A41" t="str">
            <v>LS/TQS</v>
          </cell>
        </row>
        <row r="42">
          <cell r="A42" t="str">
            <v>LS/AMB</v>
          </cell>
        </row>
        <row r="43">
          <cell r="A43" t="str">
            <v>LV/GPM</v>
          </cell>
        </row>
        <row r="44">
          <cell r="A44" t="str">
            <v>MA/SCT</v>
          </cell>
        </row>
        <row r="45">
          <cell r="A45" t="str">
            <v>MQD/KYN</v>
          </cell>
        </row>
        <row r="46">
          <cell r="A46" t="str">
            <v>MR/TLY</v>
          </cell>
        </row>
        <row r="47">
          <cell r="A47" t="str">
            <v>MR/JSP</v>
          </cell>
        </row>
        <row r="48">
          <cell r="A48" t="str">
            <v>MR/MLL/UA</v>
          </cell>
        </row>
        <row r="49">
          <cell r="A49" t="str">
            <v>NG/CLT</v>
          </cell>
        </row>
        <row r="50">
          <cell r="A50" t="str">
            <v>NT/SRD</v>
          </cell>
        </row>
        <row r="51">
          <cell r="A51" t="str">
            <v>OF/DRV</v>
          </cell>
        </row>
        <row r="52">
          <cell r="A52" t="str">
            <v>PE/LZT</v>
          </cell>
        </row>
        <row r="53">
          <cell r="A53" t="str">
            <v>PR/PYT</v>
          </cell>
        </row>
        <row r="54">
          <cell r="A54" t="str">
            <v>PT/IRY</v>
          </cell>
        </row>
        <row r="55">
          <cell r="A55" t="str">
            <v>PY/AQM</v>
          </cell>
        </row>
        <row r="56">
          <cell r="A56" t="str">
            <v>RG/AMT</v>
          </cell>
        </row>
        <row r="57">
          <cell r="A57" t="str">
            <v>RG/MSN</v>
          </cell>
        </row>
        <row r="58">
          <cell r="A58" t="str">
            <v>SA/SPN</v>
          </cell>
        </row>
        <row r="59">
          <cell r="A59" t="str">
            <v>SF/SPH</v>
          </cell>
        </row>
        <row r="60">
          <cell r="A60" t="str">
            <v>SL/CDM</v>
          </cell>
        </row>
        <row r="61">
          <cell r="A61" t="str">
            <v>SO/SHL</v>
          </cell>
        </row>
        <row r="62">
          <cell r="A62" t="str">
            <v>STK/BYL</v>
          </cell>
        </row>
        <row r="63">
          <cell r="A63" t="str">
            <v>SWP/SDT</v>
          </cell>
        </row>
        <row r="64">
          <cell r="A64" t="str">
            <v>SY/EUC</v>
          </cell>
        </row>
        <row r="65">
          <cell r="A65" t="str">
            <v>TW/JAC</v>
          </cell>
        </row>
        <row r="66">
          <cell r="A66" t="str">
            <v>WA/HLD</v>
          </cell>
        </row>
        <row r="67">
          <cell r="A67" t="str">
            <v>WV/BRY</v>
          </cell>
        </row>
        <row r="68">
          <cell r="A68" t="str">
            <v>L/AGN</v>
          </cell>
        </row>
        <row r="69">
          <cell r="A69" t="str">
            <v>L/CRB</v>
          </cell>
        </row>
        <row r="70">
          <cell r="A70" t="str">
            <v>L/INM</v>
          </cell>
        </row>
        <row r="71">
          <cell r="A71" t="str">
            <v>L/RAD</v>
          </cell>
        </row>
        <row r="72">
          <cell r="A72" t="str">
            <v>L/CPR</v>
          </cell>
        </row>
        <row r="73">
          <cell r="A73" t="str">
            <v>L/NEO</v>
          </cell>
        </row>
        <row r="74">
          <cell r="A74" t="str">
            <v>L/ZNC</v>
          </cell>
        </row>
      </sheetData>
      <sheetData sheetId="17">
        <row r="1">
          <cell r="A1" t="str">
            <v>100% DATA</v>
          </cell>
          <cell r="C1" t="str">
            <v>VOICE</v>
          </cell>
          <cell r="G1" t="str">
            <v>Same/Adjacent DLE (SAD)</v>
          </cell>
        </row>
        <row r="2">
          <cell r="A2" t="str">
            <v>100% VOICE</v>
          </cell>
          <cell r="C2" t="str">
            <v>VIDEO</v>
          </cell>
          <cell r="G2" t="str">
            <v>Non-SAD</v>
          </cell>
        </row>
        <row r="3">
          <cell r="A3" t="str">
            <v>MIXED V&amp;D</v>
          </cell>
          <cell r="G3" t="str">
            <v>General (SAD ignored)</v>
          </cell>
        </row>
      </sheetData>
      <sheetData sheetId="19">
        <row r="6">
          <cell r="A6" t="str">
            <v>ANSWER CHARGE</v>
          </cell>
        </row>
        <row r="7">
          <cell r="A7" t="str">
            <v>ANSWER NO CHARGE</v>
          </cell>
        </row>
        <row r="8">
          <cell r="A8" t="str">
            <v>SERVICE SPECIFIC</v>
          </cell>
        </row>
        <row r="12">
          <cell r="A12" t="str">
            <v>PROTECTED</v>
          </cell>
        </row>
        <row r="13">
          <cell r="A13" t="str">
            <v>UNPROTECTED</v>
          </cell>
        </row>
        <row r="17">
          <cell r="A17" t="str">
            <v>ALLOWED</v>
          </cell>
        </row>
        <row r="18">
          <cell r="A18" t="str">
            <v>NOT ALLOWED</v>
          </cell>
        </row>
        <row r="21">
          <cell r="A21"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7"/>
  <sheetViews>
    <sheetView zoomScalePageLayoutView="0" workbookViewId="0" topLeftCell="A1">
      <selection activeCell="A2" sqref="A2"/>
    </sheetView>
  </sheetViews>
  <sheetFormatPr defaultColWidth="9.00390625" defaultRowHeight="12.75"/>
  <cols>
    <col min="1" max="1" width="19.625" style="122" customWidth="1"/>
    <col min="2" max="2" width="25.75390625" style="122" customWidth="1"/>
    <col min="3" max="3" width="52.75390625" style="122" customWidth="1"/>
    <col min="4" max="16384" width="9.125" style="122" customWidth="1"/>
  </cols>
  <sheetData>
    <row r="1" ht="12.75">
      <c r="A1" s="121" t="s">
        <v>1661</v>
      </c>
    </row>
    <row r="3" ht="13.5" thickBot="1"/>
    <row r="4" spans="1:3" s="126" customFormat="1" ht="26.25" thickBot="1">
      <c r="A4" s="123" t="s">
        <v>1662</v>
      </c>
      <c r="B4" s="124" t="s">
        <v>1</v>
      </c>
      <c r="C4" s="125" t="s">
        <v>2</v>
      </c>
    </row>
    <row r="5" spans="1:3" s="126" customFormat="1" ht="12.75">
      <c r="A5" s="449"/>
      <c r="B5" s="450"/>
      <c r="C5" s="589"/>
    </row>
    <row r="6" spans="1:3" s="126" customFormat="1" ht="12.75">
      <c r="A6" s="405">
        <v>4.9</v>
      </c>
      <c r="B6" s="352">
        <v>40360</v>
      </c>
      <c r="C6" s="590" t="s">
        <v>1669</v>
      </c>
    </row>
    <row r="7" spans="1:3" s="126" customFormat="1" ht="25.5">
      <c r="A7" s="405">
        <v>4.8</v>
      </c>
      <c r="B7" s="352">
        <v>40148</v>
      </c>
      <c r="C7" s="590" t="s">
        <v>1667</v>
      </c>
    </row>
    <row r="8" spans="1:3" s="126" customFormat="1" ht="38.25">
      <c r="A8" s="405">
        <v>4.7</v>
      </c>
      <c r="B8" s="352">
        <v>39600</v>
      </c>
      <c r="C8" s="590" t="s">
        <v>1383</v>
      </c>
    </row>
    <row r="9" spans="1:3" s="126" customFormat="1" ht="63.75">
      <c r="A9" s="405">
        <v>4.6</v>
      </c>
      <c r="B9" s="352">
        <v>39569</v>
      </c>
      <c r="C9" s="590" t="s">
        <v>52</v>
      </c>
    </row>
    <row r="10" spans="1:3" s="126" customFormat="1" ht="12.75">
      <c r="A10" s="405">
        <v>4.5</v>
      </c>
      <c r="B10" s="352">
        <v>39234</v>
      </c>
      <c r="C10" s="590" t="s">
        <v>156</v>
      </c>
    </row>
    <row r="11" spans="1:3" s="126" customFormat="1" ht="12.75">
      <c r="A11" s="405">
        <v>4.4</v>
      </c>
      <c r="B11" s="352">
        <v>38961</v>
      </c>
      <c r="C11" s="590" t="s">
        <v>1244</v>
      </c>
    </row>
    <row r="12" spans="1:3" s="126" customFormat="1" ht="25.5">
      <c r="A12" s="405">
        <v>4.3</v>
      </c>
      <c r="B12" s="352">
        <v>38869</v>
      </c>
      <c r="C12" s="590" t="s">
        <v>1595</v>
      </c>
    </row>
    <row r="13" spans="1:3" s="126" customFormat="1" ht="12.75">
      <c r="A13" s="417">
        <v>4.2</v>
      </c>
      <c r="B13" s="436">
        <v>38718</v>
      </c>
      <c r="C13" s="588" t="s">
        <v>1605</v>
      </c>
    </row>
    <row r="14" spans="1:3" s="126" customFormat="1" ht="12.75">
      <c r="A14" s="417" t="s">
        <v>140</v>
      </c>
      <c r="B14" s="436">
        <v>38353</v>
      </c>
      <c r="C14" s="588" t="s">
        <v>141</v>
      </c>
    </row>
    <row r="15" spans="1:3" s="126" customFormat="1" ht="38.25">
      <c r="A15" s="405" t="s">
        <v>399</v>
      </c>
      <c r="B15" s="352">
        <v>38322</v>
      </c>
      <c r="C15" s="590" t="s">
        <v>400</v>
      </c>
    </row>
    <row r="16" spans="1:3" s="126" customFormat="1" ht="25.5">
      <c r="A16" s="405">
        <v>4.1</v>
      </c>
      <c r="B16" s="352">
        <v>38292</v>
      </c>
      <c r="C16" s="590" t="s">
        <v>1296</v>
      </c>
    </row>
    <row r="17" spans="1:3" s="126" customFormat="1" ht="12.75">
      <c r="A17" s="435" t="s">
        <v>616</v>
      </c>
      <c r="B17" s="436">
        <v>37865</v>
      </c>
      <c r="C17" s="588" t="s">
        <v>617</v>
      </c>
    </row>
    <row r="18" spans="1:3" s="126" customFormat="1" ht="25.5">
      <c r="A18" s="405" t="s">
        <v>909</v>
      </c>
      <c r="B18" s="352">
        <v>37742</v>
      </c>
      <c r="C18" s="591" t="s">
        <v>908</v>
      </c>
    </row>
    <row r="19" spans="1:3" s="126" customFormat="1" ht="25.5">
      <c r="A19" s="405" t="s">
        <v>1651</v>
      </c>
      <c r="B19" s="352">
        <v>37712</v>
      </c>
      <c r="C19" s="588" t="s">
        <v>1652</v>
      </c>
    </row>
    <row r="20" spans="1:3" s="126" customFormat="1" ht="25.5">
      <c r="A20" s="656">
        <v>3.17</v>
      </c>
      <c r="B20" s="654">
        <v>37681</v>
      </c>
      <c r="C20" s="591" t="s">
        <v>143</v>
      </c>
    </row>
    <row r="21" spans="1:3" s="351" customFormat="1" ht="38.25">
      <c r="A21" s="657"/>
      <c r="B21" s="655"/>
      <c r="C21" s="592" t="s">
        <v>142</v>
      </c>
    </row>
    <row r="22" spans="1:3" s="351" customFormat="1" ht="38.25">
      <c r="A22" s="656">
        <v>3.16</v>
      </c>
      <c r="B22" s="654">
        <v>37438</v>
      </c>
      <c r="C22" s="590" t="s">
        <v>0</v>
      </c>
    </row>
    <row r="23" spans="1:3" s="351" customFormat="1" ht="51">
      <c r="A23" s="663"/>
      <c r="B23" s="655"/>
      <c r="C23" s="590" t="s">
        <v>184</v>
      </c>
    </row>
    <row r="24" spans="1:3" s="351" customFormat="1" ht="38.25">
      <c r="A24" s="405">
        <v>3.15</v>
      </c>
      <c r="B24" s="352">
        <v>37438</v>
      </c>
      <c r="C24" s="590" t="s">
        <v>859</v>
      </c>
    </row>
    <row r="25" spans="1:3" s="351" customFormat="1" ht="89.25">
      <c r="A25" s="405">
        <v>3.14</v>
      </c>
      <c r="B25" s="352">
        <v>37347</v>
      </c>
      <c r="C25" s="590" t="s">
        <v>1474</v>
      </c>
    </row>
    <row r="26" spans="1:3" s="351" customFormat="1" ht="63.75">
      <c r="A26" s="405">
        <v>3.13</v>
      </c>
      <c r="B26" s="352">
        <v>37226</v>
      </c>
      <c r="C26" s="590" t="s">
        <v>842</v>
      </c>
    </row>
    <row r="27" spans="1:3" s="351" customFormat="1" ht="38.25">
      <c r="A27" s="405">
        <v>3.12</v>
      </c>
      <c r="B27" s="352">
        <v>37196</v>
      </c>
      <c r="C27" s="590" t="s">
        <v>114</v>
      </c>
    </row>
    <row r="28" spans="1:3" s="126" customFormat="1" ht="25.5">
      <c r="A28" s="406">
        <v>3.11</v>
      </c>
      <c r="B28" s="296">
        <v>36951</v>
      </c>
      <c r="C28" s="592" t="s">
        <v>126</v>
      </c>
    </row>
    <row r="29" spans="1:3" s="126" customFormat="1" ht="38.25">
      <c r="A29" s="658" t="s">
        <v>656</v>
      </c>
      <c r="B29" s="654">
        <v>36923</v>
      </c>
      <c r="C29" s="591" t="s">
        <v>195</v>
      </c>
    </row>
    <row r="30" spans="1:3" s="126" customFormat="1" ht="25.5">
      <c r="A30" s="659"/>
      <c r="B30" s="661"/>
      <c r="C30" s="591" t="s">
        <v>1109</v>
      </c>
    </row>
    <row r="31" spans="1:3" s="126" customFormat="1" ht="38.25">
      <c r="A31" s="659"/>
      <c r="B31" s="661"/>
      <c r="C31" s="591" t="s">
        <v>1108</v>
      </c>
    </row>
    <row r="32" spans="1:3" s="126" customFormat="1" ht="25.5">
      <c r="A32" s="659"/>
      <c r="B32" s="661"/>
      <c r="C32" s="591" t="s">
        <v>1106</v>
      </c>
    </row>
    <row r="33" spans="1:3" s="126" customFormat="1" ht="12.75">
      <c r="A33" s="659"/>
      <c r="B33" s="661"/>
      <c r="C33" s="591" t="s">
        <v>1105</v>
      </c>
    </row>
    <row r="34" spans="1:3" s="126" customFormat="1" ht="51">
      <c r="A34" s="660"/>
      <c r="B34" s="662"/>
      <c r="C34" s="592" t="s">
        <v>1107</v>
      </c>
    </row>
    <row r="35" spans="1:3" ht="12.75">
      <c r="A35" s="407" t="s">
        <v>850</v>
      </c>
      <c r="B35" s="127">
        <v>36831</v>
      </c>
      <c r="C35" s="593" t="s">
        <v>851</v>
      </c>
    </row>
    <row r="36" spans="1:3" ht="38.25">
      <c r="A36" s="408">
        <v>3.9</v>
      </c>
      <c r="B36" s="127">
        <v>36770</v>
      </c>
      <c r="C36" s="594" t="s">
        <v>1555</v>
      </c>
    </row>
    <row r="37" spans="1:3" ht="39" thickBot="1">
      <c r="A37" s="409">
        <v>3.8</v>
      </c>
      <c r="B37" s="410">
        <v>36739</v>
      </c>
      <c r="C37" s="595" t="s">
        <v>3</v>
      </c>
    </row>
  </sheetData>
  <sheetProtection/>
  <mergeCells count="6">
    <mergeCell ref="B20:B21"/>
    <mergeCell ref="A20:A21"/>
    <mergeCell ref="A29:A34"/>
    <mergeCell ref="B29:B34"/>
    <mergeCell ref="B22:B23"/>
    <mergeCell ref="A22:A23"/>
  </mergeCells>
  <printOptions/>
  <pageMargins left="0.75" right="0.75" top="1"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786"/>
  <sheetViews>
    <sheetView zoomScalePageLayoutView="0" workbookViewId="0" topLeftCell="A1">
      <pane ySplit="1" topLeftCell="A2" activePane="bottomLeft" state="frozen"/>
      <selection pane="topLeft" activeCell="A1" sqref="A1"/>
      <selection pane="bottomLeft" activeCell="H780" sqref="H780"/>
    </sheetView>
  </sheetViews>
  <sheetFormatPr defaultColWidth="9.00390625" defaultRowHeight="12.75"/>
  <cols>
    <col min="1" max="1" width="11.25390625" style="84" customWidth="1"/>
    <col min="2" max="2" width="35.375" style="73" customWidth="1"/>
    <col min="3" max="3" width="13.125" style="84" customWidth="1"/>
    <col min="4" max="16384" width="9.125" style="73" customWidth="1"/>
  </cols>
  <sheetData>
    <row r="1" spans="1:3" ht="13.5" thickBot="1">
      <c r="A1" s="70" t="s">
        <v>186</v>
      </c>
      <c r="B1" s="71" t="s">
        <v>187</v>
      </c>
      <c r="C1" s="72" t="s">
        <v>188</v>
      </c>
    </row>
    <row r="2" spans="1:3" ht="12.75">
      <c r="A2" s="418" t="s">
        <v>205</v>
      </c>
      <c r="B2" s="419" t="s">
        <v>206</v>
      </c>
      <c r="C2" s="426" t="s">
        <v>190</v>
      </c>
    </row>
    <row r="3" spans="1:3" ht="12.75">
      <c r="A3" s="422" t="s">
        <v>191</v>
      </c>
      <c r="B3" s="423" t="s">
        <v>192</v>
      </c>
      <c r="C3" s="427" t="s">
        <v>190</v>
      </c>
    </row>
    <row r="4" spans="1:3" ht="12.75">
      <c r="A4" s="422" t="s">
        <v>207</v>
      </c>
      <c r="B4" s="423" t="s">
        <v>208</v>
      </c>
      <c r="C4" s="427"/>
    </row>
    <row r="5" spans="1:3" ht="12.75">
      <c r="A5" s="422" t="s">
        <v>209</v>
      </c>
      <c r="B5" s="423" t="s">
        <v>210</v>
      </c>
      <c r="C5" s="427"/>
    </row>
    <row r="6" spans="1:3" ht="12.75">
      <c r="A6" s="422" t="s">
        <v>193</v>
      </c>
      <c r="B6" s="423" t="s">
        <v>194</v>
      </c>
      <c r="C6" s="427"/>
    </row>
    <row r="7" spans="1:3" ht="12.75">
      <c r="A7" s="422" t="s">
        <v>198</v>
      </c>
      <c r="B7" s="423" t="s">
        <v>199</v>
      </c>
      <c r="C7" s="427"/>
    </row>
    <row r="8" spans="1:3" ht="12.75">
      <c r="A8" s="422" t="s">
        <v>211</v>
      </c>
      <c r="B8" s="423" t="s">
        <v>212</v>
      </c>
      <c r="C8" s="427"/>
    </row>
    <row r="9" spans="1:3" ht="12.75">
      <c r="A9" s="422" t="s">
        <v>196</v>
      </c>
      <c r="B9" s="423" t="s">
        <v>197</v>
      </c>
      <c r="C9" s="427"/>
    </row>
    <row r="10" spans="1:3" ht="12.75">
      <c r="A10" s="420" t="s">
        <v>949</v>
      </c>
      <c r="B10" s="421" t="s">
        <v>948</v>
      </c>
      <c r="C10" s="271" t="s">
        <v>190</v>
      </c>
    </row>
    <row r="11" spans="1:3" ht="12.75">
      <c r="A11" s="420" t="s">
        <v>950</v>
      </c>
      <c r="B11" s="421" t="s">
        <v>280</v>
      </c>
      <c r="C11" s="271"/>
    </row>
    <row r="12" spans="1:3" ht="12.75">
      <c r="A12" s="420" t="s">
        <v>953</v>
      </c>
      <c r="B12" s="421" t="s">
        <v>281</v>
      </c>
      <c r="C12" s="271"/>
    </row>
    <row r="13" spans="1:3" ht="12.75">
      <c r="A13" s="420" t="s">
        <v>951</v>
      </c>
      <c r="B13" s="421" t="s">
        <v>294</v>
      </c>
      <c r="C13" s="271" t="s">
        <v>190</v>
      </c>
    </row>
    <row r="14" spans="1:3" ht="12.75">
      <c r="A14" s="420" t="s">
        <v>952</v>
      </c>
      <c r="B14" s="421" t="s">
        <v>295</v>
      </c>
      <c r="C14" s="271" t="s">
        <v>190</v>
      </c>
    </row>
    <row r="15" spans="1:3" ht="12.75">
      <c r="A15" s="420" t="s">
        <v>957</v>
      </c>
      <c r="B15" s="421" t="s">
        <v>956</v>
      </c>
      <c r="C15" s="271"/>
    </row>
    <row r="16" spans="1:3" ht="12.75">
      <c r="A16" s="420" t="s">
        <v>955</v>
      </c>
      <c r="B16" s="421" t="s">
        <v>282</v>
      </c>
      <c r="C16" s="271"/>
    </row>
    <row r="17" spans="1:3" ht="12.75">
      <c r="A17" s="420" t="s">
        <v>959</v>
      </c>
      <c r="B17" s="421" t="s">
        <v>958</v>
      </c>
      <c r="C17" s="271"/>
    </row>
    <row r="18" spans="1:3" ht="12.75">
      <c r="A18" s="420" t="s">
        <v>1067</v>
      </c>
      <c r="B18" s="421" t="s">
        <v>283</v>
      </c>
      <c r="C18" s="271"/>
    </row>
    <row r="19" spans="1:3" ht="12.75">
      <c r="A19" s="420" t="s">
        <v>961</v>
      </c>
      <c r="B19" s="421" t="s">
        <v>960</v>
      </c>
      <c r="C19" s="271"/>
    </row>
    <row r="20" spans="1:3" ht="12.75">
      <c r="A20" s="420" t="s">
        <v>963</v>
      </c>
      <c r="B20" s="421" t="s">
        <v>962</v>
      </c>
      <c r="C20" s="271"/>
    </row>
    <row r="21" spans="1:3" ht="12.75">
      <c r="A21" s="420" t="s">
        <v>965</v>
      </c>
      <c r="B21" s="421" t="s">
        <v>964</v>
      </c>
      <c r="C21" s="271"/>
    </row>
    <row r="22" spans="1:3" ht="12.75">
      <c r="A22" s="420" t="s">
        <v>967</v>
      </c>
      <c r="B22" s="421" t="s">
        <v>966</v>
      </c>
      <c r="C22" s="271"/>
    </row>
    <row r="23" spans="1:3" ht="12.75">
      <c r="A23" s="420" t="s">
        <v>969</v>
      </c>
      <c r="B23" s="421" t="s">
        <v>968</v>
      </c>
      <c r="C23" s="271"/>
    </row>
    <row r="24" spans="1:3" ht="12.75">
      <c r="A24" s="420" t="s">
        <v>971</v>
      </c>
      <c r="B24" s="421" t="s">
        <v>970</v>
      </c>
      <c r="C24" s="271"/>
    </row>
    <row r="25" spans="1:3" ht="12.75">
      <c r="A25" s="420" t="s">
        <v>972</v>
      </c>
      <c r="B25" s="421" t="s">
        <v>296</v>
      </c>
      <c r="C25" s="271"/>
    </row>
    <row r="26" spans="1:3" ht="12.75">
      <c r="A26" s="420" t="s">
        <v>974</v>
      </c>
      <c r="B26" s="421" t="s">
        <v>973</v>
      </c>
      <c r="C26" s="271"/>
    </row>
    <row r="27" spans="1:3" ht="12.75">
      <c r="A27" s="420" t="s">
        <v>976</v>
      </c>
      <c r="B27" s="421" t="s">
        <v>975</v>
      </c>
      <c r="C27" s="271"/>
    </row>
    <row r="28" spans="1:3" ht="12.75">
      <c r="A28" s="420" t="s">
        <v>978</v>
      </c>
      <c r="B28" s="421" t="s">
        <v>977</v>
      </c>
      <c r="C28" s="271"/>
    </row>
    <row r="29" spans="1:3" ht="12.75">
      <c r="A29" s="420" t="s">
        <v>230</v>
      </c>
      <c r="B29" s="421" t="s">
        <v>1618</v>
      </c>
      <c r="C29" s="271"/>
    </row>
    <row r="30" spans="1:3" ht="12.75">
      <c r="A30" s="420" t="s">
        <v>215</v>
      </c>
      <c r="B30" s="421" t="s">
        <v>216</v>
      </c>
      <c r="C30" s="271"/>
    </row>
    <row r="31" spans="1:3" ht="12.75">
      <c r="A31" s="420" t="s">
        <v>980</v>
      </c>
      <c r="B31" s="421" t="s">
        <v>979</v>
      </c>
      <c r="C31" s="271"/>
    </row>
    <row r="32" spans="1:3" ht="12.75">
      <c r="A32" s="420" t="s">
        <v>223</v>
      </c>
      <c r="B32" s="421" t="s">
        <v>224</v>
      </c>
      <c r="C32" s="271"/>
    </row>
    <row r="33" spans="1:3" ht="12.75">
      <c r="A33" s="420" t="s">
        <v>214</v>
      </c>
      <c r="B33" s="421" t="s">
        <v>284</v>
      </c>
      <c r="C33" s="271"/>
    </row>
    <row r="34" spans="1:3" ht="12.75">
      <c r="A34" s="420" t="s">
        <v>221</v>
      </c>
      <c r="B34" s="421" t="s">
        <v>222</v>
      </c>
      <c r="C34" s="271"/>
    </row>
    <row r="35" spans="1:3" ht="12.75">
      <c r="A35" s="420" t="s">
        <v>1048</v>
      </c>
      <c r="B35" s="421" t="s">
        <v>1047</v>
      </c>
      <c r="C35" s="271"/>
    </row>
    <row r="36" spans="1:3" ht="12.75">
      <c r="A36" s="420" t="s">
        <v>990</v>
      </c>
      <c r="B36" s="421" t="s">
        <v>989</v>
      </c>
      <c r="C36" s="271"/>
    </row>
    <row r="37" spans="1:3" ht="12.75">
      <c r="A37" s="420" t="s">
        <v>985</v>
      </c>
      <c r="B37" s="421" t="s">
        <v>984</v>
      </c>
      <c r="C37" s="271"/>
    </row>
    <row r="38" spans="1:3" ht="12.75">
      <c r="A38" s="420" t="s">
        <v>982</v>
      </c>
      <c r="B38" s="421" t="s">
        <v>981</v>
      </c>
      <c r="C38" s="271"/>
    </row>
    <row r="39" spans="1:3" ht="12.75">
      <c r="A39" s="420" t="s">
        <v>1046</v>
      </c>
      <c r="B39" s="421" t="s">
        <v>1045</v>
      </c>
      <c r="C39" s="271"/>
    </row>
    <row r="40" spans="1:3" ht="12.75">
      <c r="A40" s="420" t="s">
        <v>225</v>
      </c>
      <c r="B40" s="421" t="s">
        <v>988</v>
      </c>
      <c r="C40" s="271"/>
    </row>
    <row r="41" spans="1:3" ht="12.75">
      <c r="A41" s="420" t="s">
        <v>1042</v>
      </c>
      <c r="B41" s="421" t="s">
        <v>1041</v>
      </c>
      <c r="C41" s="271"/>
    </row>
    <row r="42" spans="1:3" ht="12.75">
      <c r="A42" s="420" t="s">
        <v>1050</v>
      </c>
      <c r="B42" s="421" t="s">
        <v>1049</v>
      </c>
      <c r="C42" s="271"/>
    </row>
    <row r="43" spans="1:3" ht="12.75">
      <c r="A43" s="420" t="s">
        <v>983</v>
      </c>
      <c r="B43" s="421" t="s">
        <v>297</v>
      </c>
      <c r="C43" s="271"/>
    </row>
    <row r="44" spans="1:3" ht="12.75">
      <c r="A44" s="420" t="s">
        <v>987</v>
      </c>
      <c r="B44" s="421" t="s">
        <v>986</v>
      </c>
      <c r="C44" s="271"/>
    </row>
    <row r="45" spans="1:3" ht="12.75">
      <c r="A45" s="420" t="s">
        <v>1044</v>
      </c>
      <c r="B45" s="421" t="s">
        <v>1043</v>
      </c>
      <c r="C45" s="271"/>
    </row>
    <row r="46" spans="1:3" ht="12.75">
      <c r="A46" s="420" t="s">
        <v>1051</v>
      </c>
      <c r="B46" s="421" t="s">
        <v>298</v>
      </c>
      <c r="C46" s="271"/>
    </row>
    <row r="47" spans="1:3" ht="12.75">
      <c r="A47" s="420" t="s">
        <v>1052</v>
      </c>
      <c r="B47" s="421" t="s">
        <v>285</v>
      </c>
      <c r="C47" s="271"/>
    </row>
    <row r="48" spans="1:3" ht="12.75">
      <c r="A48" s="420" t="s">
        <v>1054</v>
      </c>
      <c r="B48" s="421" t="s">
        <v>1053</v>
      </c>
      <c r="C48" s="271"/>
    </row>
    <row r="49" spans="1:3" ht="12.75">
      <c r="A49" s="420" t="s">
        <v>1069</v>
      </c>
      <c r="B49" s="421" t="s">
        <v>1068</v>
      </c>
      <c r="C49" s="271"/>
    </row>
    <row r="50" spans="1:3" ht="12.75">
      <c r="A50" s="420" t="s">
        <v>217</v>
      </c>
      <c r="B50" s="421" t="s">
        <v>218</v>
      </c>
      <c r="C50" s="271"/>
    </row>
    <row r="51" spans="1:3" ht="12.75">
      <c r="A51" s="420" t="s">
        <v>1070</v>
      </c>
      <c r="B51" s="421" t="s">
        <v>299</v>
      </c>
      <c r="C51" s="271"/>
    </row>
    <row r="52" spans="1:3" ht="12.75">
      <c r="A52" s="420" t="s">
        <v>1071</v>
      </c>
      <c r="B52" s="421" t="s">
        <v>286</v>
      </c>
      <c r="C52" s="271"/>
    </row>
    <row r="53" spans="1:3" ht="12.75">
      <c r="A53" s="420" t="s">
        <v>1073</v>
      </c>
      <c r="B53" s="421" t="s">
        <v>287</v>
      </c>
      <c r="C53" s="271"/>
    </row>
    <row r="54" spans="1:3" ht="12.75">
      <c r="A54" s="420" t="s">
        <v>226</v>
      </c>
      <c r="B54" s="421" t="s">
        <v>227</v>
      </c>
      <c r="C54" s="271"/>
    </row>
    <row r="55" spans="1:3" ht="12.75">
      <c r="A55" s="420" t="s">
        <v>1075</v>
      </c>
      <c r="B55" s="421" t="s">
        <v>1074</v>
      </c>
      <c r="C55" s="271"/>
    </row>
    <row r="56" spans="1:3" ht="12.75">
      <c r="A56" s="420" t="s">
        <v>1076</v>
      </c>
      <c r="B56" s="421" t="s">
        <v>300</v>
      </c>
      <c r="C56" s="271"/>
    </row>
    <row r="57" spans="1:3" ht="12.75">
      <c r="A57" s="420" t="s">
        <v>228</v>
      </c>
      <c r="B57" s="421" t="s">
        <v>229</v>
      </c>
      <c r="C57" s="271"/>
    </row>
    <row r="58" spans="1:3" ht="12.75">
      <c r="A58" s="420" t="s">
        <v>1078</v>
      </c>
      <c r="B58" s="421" t="s">
        <v>1077</v>
      </c>
      <c r="C58" s="271"/>
    </row>
    <row r="59" spans="1:3" ht="12.75">
      <c r="A59" s="420" t="s">
        <v>1079</v>
      </c>
      <c r="B59" s="421" t="s">
        <v>288</v>
      </c>
      <c r="C59" s="271"/>
    </row>
    <row r="60" spans="1:3" ht="12.75">
      <c r="A60" s="424" t="s">
        <v>1080</v>
      </c>
      <c r="B60" s="425" t="s">
        <v>301</v>
      </c>
      <c r="C60" s="428"/>
    </row>
    <row r="61" spans="1:3" ht="12.75">
      <c r="A61" s="420" t="s">
        <v>1082</v>
      </c>
      <c r="B61" s="421" t="s">
        <v>1081</v>
      </c>
      <c r="C61" s="271"/>
    </row>
    <row r="62" spans="1:3" ht="12.75">
      <c r="A62" s="420" t="s">
        <v>1084</v>
      </c>
      <c r="B62" s="421" t="s">
        <v>1083</v>
      </c>
      <c r="C62" s="271"/>
    </row>
    <row r="63" spans="1:3" ht="12.75">
      <c r="A63" s="424" t="s">
        <v>154</v>
      </c>
      <c r="B63" s="425" t="s">
        <v>155</v>
      </c>
      <c r="C63" s="271"/>
    </row>
    <row r="64" spans="1:3" ht="12.75">
      <c r="A64" s="420" t="s">
        <v>219</v>
      </c>
      <c r="B64" s="421" t="s">
        <v>220</v>
      </c>
      <c r="C64" s="271"/>
    </row>
    <row r="65" spans="1:3" ht="12.75">
      <c r="A65" s="420" t="s">
        <v>1085</v>
      </c>
      <c r="B65" s="421" t="s">
        <v>289</v>
      </c>
      <c r="C65" s="271"/>
    </row>
    <row r="66" spans="1:3" ht="12.75">
      <c r="A66" s="420" t="s">
        <v>1087</v>
      </c>
      <c r="B66" s="421" t="s">
        <v>1086</v>
      </c>
      <c r="C66" s="271"/>
    </row>
    <row r="67" spans="1:3" ht="12.75">
      <c r="A67" s="420" t="s">
        <v>1089</v>
      </c>
      <c r="B67" s="421" t="s">
        <v>1088</v>
      </c>
      <c r="C67" s="271"/>
    </row>
    <row r="68" spans="1:3" ht="12.75">
      <c r="A68" s="420" t="s">
        <v>1090</v>
      </c>
      <c r="B68" s="421" t="s">
        <v>290</v>
      </c>
      <c r="C68" s="271"/>
    </row>
    <row r="69" spans="1:3" ht="12.75">
      <c r="A69" s="420" t="s">
        <v>1092</v>
      </c>
      <c r="B69" s="421" t="s">
        <v>1091</v>
      </c>
      <c r="C69" s="271"/>
    </row>
    <row r="70" spans="1:3" ht="12.75">
      <c r="A70" s="420" t="s">
        <v>1093</v>
      </c>
      <c r="B70" s="421" t="s">
        <v>291</v>
      </c>
      <c r="C70" s="271" t="s">
        <v>292</v>
      </c>
    </row>
    <row r="71" spans="1:3" ht="12.75">
      <c r="A71" s="420" t="s">
        <v>1094</v>
      </c>
      <c r="B71" s="421" t="s">
        <v>302</v>
      </c>
      <c r="C71" s="271"/>
    </row>
    <row r="72" spans="1:3" ht="12.75">
      <c r="A72" s="424" t="s">
        <v>7</v>
      </c>
      <c r="B72" s="425" t="s">
        <v>8</v>
      </c>
      <c r="C72" s="271"/>
    </row>
    <row r="73" spans="1:3" ht="12.75">
      <c r="A73" s="420" t="s">
        <v>1095</v>
      </c>
      <c r="B73" s="421" t="s">
        <v>293</v>
      </c>
      <c r="C73" s="271"/>
    </row>
    <row r="74" spans="1:3" ht="12.75">
      <c r="A74" s="420" t="s">
        <v>1097</v>
      </c>
      <c r="B74" s="421" t="s">
        <v>1096</v>
      </c>
      <c r="C74" s="271"/>
    </row>
    <row r="75" spans="1:3" ht="12.75">
      <c r="A75" s="420" t="s">
        <v>1099</v>
      </c>
      <c r="B75" s="421" t="s">
        <v>1098</v>
      </c>
      <c r="C75" s="271"/>
    </row>
    <row r="76" spans="1:3" ht="12.75">
      <c r="A76" s="402" t="s">
        <v>1308</v>
      </c>
      <c r="B76" s="401" t="s">
        <v>849</v>
      </c>
      <c r="C76" s="403" t="s">
        <v>190</v>
      </c>
    </row>
    <row r="77" spans="1:3" ht="12.75">
      <c r="A77" s="402" t="s">
        <v>1312</v>
      </c>
      <c r="B77" s="401" t="s">
        <v>847</v>
      </c>
      <c r="C77" s="403" t="s">
        <v>190</v>
      </c>
    </row>
    <row r="78" spans="1:3" ht="12.75">
      <c r="A78" s="402" t="s">
        <v>1310</v>
      </c>
      <c r="B78" s="401" t="s">
        <v>848</v>
      </c>
      <c r="C78" s="403" t="s">
        <v>190</v>
      </c>
    </row>
    <row r="79" spans="1:3" ht="12.75">
      <c r="A79" s="402" t="s">
        <v>1309</v>
      </c>
      <c r="B79" s="401" t="s">
        <v>845</v>
      </c>
      <c r="C79" s="403" t="s">
        <v>190</v>
      </c>
    </row>
    <row r="80" spans="1:3" ht="12.75">
      <c r="A80" s="402" t="s">
        <v>1314</v>
      </c>
      <c r="B80" s="401" t="s">
        <v>846</v>
      </c>
      <c r="C80" s="403" t="s">
        <v>190</v>
      </c>
    </row>
    <row r="81" spans="1:3" ht="12.75">
      <c r="A81" s="402" t="s">
        <v>1311</v>
      </c>
      <c r="B81" s="401" t="s">
        <v>843</v>
      </c>
      <c r="C81" s="403" t="s">
        <v>190</v>
      </c>
    </row>
    <row r="82" spans="1:3" ht="12.75">
      <c r="A82" s="402" t="s">
        <v>1313</v>
      </c>
      <c r="B82" s="401" t="s">
        <v>844</v>
      </c>
      <c r="C82" s="403" t="s">
        <v>190</v>
      </c>
    </row>
    <row r="83" spans="1:3" ht="12.75">
      <c r="A83" s="282" t="s">
        <v>231</v>
      </c>
      <c r="B83" s="74" t="s">
        <v>232</v>
      </c>
      <c r="C83" s="75" t="s">
        <v>190</v>
      </c>
    </row>
    <row r="84" spans="1:3" ht="12.75">
      <c r="A84" s="282" t="s">
        <v>233</v>
      </c>
      <c r="B84" s="74" t="s">
        <v>234</v>
      </c>
      <c r="C84" s="75" t="s">
        <v>190</v>
      </c>
    </row>
    <row r="85" spans="1:3" s="78" customFormat="1" ht="12.75">
      <c r="A85" s="283" t="s">
        <v>236</v>
      </c>
      <c r="B85" s="76" t="s">
        <v>235</v>
      </c>
      <c r="C85" s="77" t="s">
        <v>189</v>
      </c>
    </row>
    <row r="86" spans="1:3" ht="12.75">
      <c r="A86" s="282" t="s">
        <v>237</v>
      </c>
      <c r="B86" s="74" t="s">
        <v>238</v>
      </c>
      <c r="C86" s="75" t="s">
        <v>190</v>
      </c>
    </row>
    <row r="87" spans="1:3" ht="12.75">
      <c r="A87" s="429" t="s">
        <v>239</v>
      </c>
      <c r="B87" s="430" t="s">
        <v>240</v>
      </c>
      <c r="C87" s="431" t="s">
        <v>190</v>
      </c>
    </row>
    <row r="88" spans="1:3" ht="12.75">
      <c r="A88" s="282" t="s">
        <v>241</v>
      </c>
      <c r="B88" s="74" t="s">
        <v>242</v>
      </c>
      <c r="C88" s="75" t="s">
        <v>190</v>
      </c>
    </row>
    <row r="89" spans="1:3" ht="12.75">
      <c r="A89" s="282" t="s">
        <v>243</v>
      </c>
      <c r="B89" s="74" t="s">
        <v>244</v>
      </c>
      <c r="C89" s="75" t="s">
        <v>213</v>
      </c>
    </row>
    <row r="90" spans="1:3" ht="12.75">
      <c r="A90" s="282" t="s">
        <v>245</v>
      </c>
      <c r="B90" s="74" t="s">
        <v>246</v>
      </c>
      <c r="C90" s="75" t="s">
        <v>213</v>
      </c>
    </row>
    <row r="91" spans="1:3" ht="12.75">
      <c r="A91" s="282" t="s">
        <v>247</v>
      </c>
      <c r="B91" s="74" t="s">
        <v>248</v>
      </c>
      <c r="C91" s="75" t="s">
        <v>213</v>
      </c>
    </row>
    <row r="92" spans="1:3" ht="12.75">
      <c r="A92" s="282" t="s">
        <v>249</v>
      </c>
      <c r="B92" s="74" t="s">
        <v>250</v>
      </c>
      <c r="C92" s="75" t="s">
        <v>213</v>
      </c>
    </row>
    <row r="93" spans="1:3" ht="12.75">
      <c r="A93" s="282" t="s">
        <v>251</v>
      </c>
      <c r="B93" s="74" t="s">
        <v>252</v>
      </c>
      <c r="C93" s="75" t="s">
        <v>189</v>
      </c>
    </row>
    <row r="94" spans="1:3" ht="12.75">
      <c r="A94" s="282" t="s">
        <v>253</v>
      </c>
      <c r="B94" s="74" t="s">
        <v>254</v>
      </c>
      <c r="C94" s="75" t="s">
        <v>213</v>
      </c>
    </row>
    <row r="95" spans="1:3" ht="12.75">
      <c r="A95" s="282" t="s">
        <v>255</v>
      </c>
      <c r="B95" s="74" t="s">
        <v>256</v>
      </c>
      <c r="C95" s="75" t="s">
        <v>190</v>
      </c>
    </row>
    <row r="96" spans="1:3" ht="12.75">
      <c r="A96" s="282" t="s">
        <v>257</v>
      </c>
      <c r="B96" s="74" t="s">
        <v>258</v>
      </c>
      <c r="C96" s="75" t="s">
        <v>190</v>
      </c>
    </row>
    <row r="97" spans="1:3" ht="12.75">
      <c r="A97" s="282" t="s">
        <v>259</v>
      </c>
      <c r="B97" s="74" t="s">
        <v>260</v>
      </c>
      <c r="C97" s="75" t="s">
        <v>190</v>
      </c>
    </row>
    <row r="98" spans="1:3" ht="12.75">
      <c r="A98" s="282" t="s">
        <v>261</v>
      </c>
      <c r="B98" s="74" t="s">
        <v>262</v>
      </c>
      <c r="C98" s="75" t="s">
        <v>190</v>
      </c>
    </row>
    <row r="99" spans="1:3" ht="12.75">
      <c r="A99" s="282" t="s">
        <v>263</v>
      </c>
      <c r="B99" s="74" t="s">
        <v>264</v>
      </c>
      <c r="C99" s="75" t="s">
        <v>190</v>
      </c>
    </row>
    <row r="100" spans="1:3" ht="12.75">
      <c r="A100" s="282" t="s">
        <v>265</v>
      </c>
      <c r="B100" s="74" t="s">
        <v>266</v>
      </c>
      <c r="C100" s="75" t="s">
        <v>190</v>
      </c>
    </row>
    <row r="101" spans="1:3" ht="12.75">
      <c r="A101" s="282" t="s">
        <v>267</v>
      </c>
      <c r="B101" s="74" t="s">
        <v>268</v>
      </c>
      <c r="C101" s="75" t="s">
        <v>190</v>
      </c>
    </row>
    <row r="102" spans="1:3" ht="12.75">
      <c r="A102" s="282" t="s">
        <v>269</v>
      </c>
      <c r="B102" s="74" t="s">
        <v>270</v>
      </c>
      <c r="C102" s="75" t="s">
        <v>190</v>
      </c>
    </row>
    <row r="103" spans="1:3" ht="12.75">
      <c r="A103" s="282" t="s">
        <v>271</v>
      </c>
      <c r="B103" s="74" t="s">
        <v>272</v>
      </c>
      <c r="C103" s="75" t="s">
        <v>190</v>
      </c>
    </row>
    <row r="104" spans="1:3" ht="12.75">
      <c r="A104" s="282" t="s">
        <v>273</v>
      </c>
      <c r="B104" s="74" t="s">
        <v>274</v>
      </c>
      <c r="C104" s="75" t="s">
        <v>190</v>
      </c>
    </row>
    <row r="105" spans="1:3" ht="12.75">
      <c r="A105" s="282" t="s">
        <v>275</v>
      </c>
      <c r="B105" s="74" t="s">
        <v>276</v>
      </c>
      <c r="C105" s="75" t="s">
        <v>190</v>
      </c>
    </row>
    <row r="106" spans="1:3" ht="12.75">
      <c r="A106" s="440" t="s">
        <v>1592</v>
      </c>
      <c r="B106" s="441" t="s">
        <v>1593</v>
      </c>
      <c r="C106" s="75"/>
    </row>
    <row r="107" spans="1:3" ht="12.75">
      <c r="A107" s="440" t="s">
        <v>1594</v>
      </c>
      <c r="B107" s="441" t="s">
        <v>1596</v>
      </c>
      <c r="C107" s="75"/>
    </row>
    <row r="108" spans="1:3" ht="12.75">
      <c r="A108" s="440" t="s">
        <v>1597</v>
      </c>
      <c r="B108" s="441" t="s">
        <v>1598</v>
      </c>
      <c r="C108" s="75"/>
    </row>
    <row r="109" spans="1:3" ht="12.75">
      <c r="A109" s="440" t="s">
        <v>1599</v>
      </c>
      <c r="B109" s="441" t="s">
        <v>1600</v>
      </c>
      <c r="C109" s="75"/>
    </row>
    <row r="110" spans="1:3" ht="12.75">
      <c r="A110" s="440" t="s">
        <v>1601</v>
      </c>
      <c r="B110" s="441" t="s">
        <v>1602</v>
      </c>
      <c r="C110" s="75"/>
    </row>
    <row r="111" spans="1:3" ht="12.75">
      <c r="A111" s="440" t="s">
        <v>1603</v>
      </c>
      <c r="B111" s="441" t="s">
        <v>1604</v>
      </c>
      <c r="C111" s="75"/>
    </row>
    <row r="112" spans="1:3" ht="12.75">
      <c r="A112" s="400" t="s">
        <v>1635</v>
      </c>
      <c r="B112" s="399" t="s">
        <v>1644</v>
      </c>
      <c r="C112" s="298" t="s">
        <v>190</v>
      </c>
    </row>
    <row r="113" spans="1:3" ht="12.75">
      <c r="A113" s="400" t="s">
        <v>1636</v>
      </c>
      <c r="B113" s="399" t="s">
        <v>1645</v>
      </c>
      <c r="C113" s="298" t="s">
        <v>189</v>
      </c>
    </row>
    <row r="114" spans="1:3" ht="12.75">
      <c r="A114" s="400" t="s">
        <v>1637</v>
      </c>
      <c r="B114" s="399" t="s">
        <v>1646</v>
      </c>
      <c r="C114" s="298" t="s">
        <v>213</v>
      </c>
    </row>
    <row r="115" spans="1:3" ht="12.75">
      <c r="A115" s="400" t="s">
        <v>1638</v>
      </c>
      <c r="B115" s="399" t="s">
        <v>1647</v>
      </c>
      <c r="C115" s="398" t="s">
        <v>1642</v>
      </c>
    </row>
    <row r="116" spans="1:3" ht="12.75">
      <c r="A116" s="400" t="s">
        <v>1639</v>
      </c>
      <c r="B116" s="399" t="s">
        <v>1648</v>
      </c>
      <c r="C116" s="398" t="s">
        <v>1643</v>
      </c>
    </row>
    <row r="117" spans="1:3" ht="12.75">
      <c r="A117" s="400" t="s">
        <v>1640</v>
      </c>
      <c r="B117" s="399" t="s">
        <v>1649</v>
      </c>
      <c r="C117" s="298" t="s">
        <v>190</v>
      </c>
    </row>
    <row r="118" spans="1:3" ht="12.75">
      <c r="A118" s="400" t="s">
        <v>1641</v>
      </c>
      <c r="B118" s="399" t="s">
        <v>1650</v>
      </c>
      <c r="C118" s="298" t="s">
        <v>213</v>
      </c>
    </row>
    <row r="119" spans="1:3" ht="12.75">
      <c r="A119" s="282" t="s">
        <v>1397</v>
      </c>
      <c r="B119" s="74" t="s">
        <v>824</v>
      </c>
      <c r="C119" s="75" t="s">
        <v>213</v>
      </c>
    </row>
    <row r="120" spans="1:3" ht="12.75">
      <c r="A120" s="282" t="s">
        <v>823</v>
      </c>
      <c r="B120" s="74" t="s">
        <v>824</v>
      </c>
      <c r="C120" s="75" t="s">
        <v>309</v>
      </c>
    </row>
    <row r="121" spans="1:3" ht="12.75">
      <c r="A121" s="282" t="s">
        <v>1398</v>
      </c>
      <c r="B121" s="74" t="s">
        <v>824</v>
      </c>
      <c r="C121" s="75" t="s">
        <v>278</v>
      </c>
    </row>
    <row r="122" spans="1:3" ht="12.75">
      <c r="A122" s="282" t="s">
        <v>825</v>
      </c>
      <c r="B122" s="74" t="s">
        <v>824</v>
      </c>
      <c r="C122" s="75" t="s">
        <v>308</v>
      </c>
    </row>
    <row r="123" spans="1:3" ht="12.75">
      <c r="A123" s="282" t="s">
        <v>1399</v>
      </c>
      <c r="B123" s="74" t="s">
        <v>824</v>
      </c>
      <c r="C123" s="75" t="s">
        <v>95</v>
      </c>
    </row>
    <row r="124" spans="1:3" ht="12.75">
      <c r="A124" s="282" t="s">
        <v>1400</v>
      </c>
      <c r="B124" s="74" t="s">
        <v>824</v>
      </c>
      <c r="C124" s="75" t="s">
        <v>451</v>
      </c>
    </row>
    <row r="125" spans="1:3" ht="12.75">
      <c r="A125" s="282" t="s">
        <v>606</v>
      </c>
      <c r="B125" s="74" t="s">
        <v>607</v>
      </c>
      <c r="C125" s="75" t="s">
        <v>213</v>
      </c>
    </row>
    <row r="126" spans="1:3" ht="12.75">
      <c r="A126" s="282" t="s">
        <v>1325</v>
      </c>
      <c r="B126" s="74" t="s">
        <v>607</v>
      </c>
      <c r="C126" s="75" t="s">
        <v>309</v>
      </c>
    </row>
    <row r="127" spans="1:3" ht="12.75">
      <c r="A127" s="282" t="s">
        <v>608</v>
      </c>
      <c r="B127" s="74" t="s">
        <v>607</v>
      </c>
      <c r="C127" s="75" t="s">
        <v>278</v>
      </c>
    </row>
    <row r="128" spans="1:3" ht="12.75">
      <c r="A128" s="282" t="s">
        <v>609</v>
      </c>
      <c r="B128" s="74" t="s">
        <v>607</v>
      </c>
      <c r="C128" s="75" t="s">
        <v>308</v>
      </c>
    </row>
    <row r="129" spans="1:3" ht="12.75">
      <c r="A129" s="282" t="s">
        <v>610</v>
      </c>
      <c r="B129" s="74" t="s">
        <v>607</v>
      </c>
      <c r="C129" s="75" t="s">
        <v>356</v>
      </c>
    </row>
    <row r="130" spans="1:3" ht="12.75">
      <c r="A130" s="282" t="s">
        <v>888</v>
      </c>
      <c r="B130" s="74" t="s">
        <v>889</v>
      </c>
      <c r="C130" s="75" t="s">
        <v>308</v>
      </c>
    </row>
    <row r="131" spans="1:3" ht="12.75">
      <c r="A131" s="282" t="s">
        <v>1482</v>
      </c>
      <c r="B131" s="74" t="s">
        <v>889</v>
      </c>
      <c r="C131" s="75" t="s">
        <v>356</v>
      </c>
    </row>
    <row r="132" spans="1:3" ht="12.75">
      <c r="A132" s="282" t="s">
        <v>1483</v>
      </c>
      <c r="B132" s="74" t="s">
        <v>889</v>
      </c>
      <c r="C132" s="75" t="s">
        <v>95</v>
      </c>
    </row>
    <row r="133" spans="1:3" ht="12.75">
      <c r="A133" s="282" t="s">
        <v>1484</v>
      </c>
      <c r="B133" s="74" t="s">
        <v>889</v>
      </c>
      <c r="C133" s="75" t="s">
        <v>453</v>
      </c>
    </row>
    <row r="134" spans="1:3" ht="12.75">
      <c r="A134" s="282" t="s">
        <v>583</v>
      </c>
      <c r="B134" s="74" t="s">
        <v>584</v>
      </c>
      <c r="C134" s="75" t="s">
        <v>189</v>
      </c>
    </row>
    <row r="135" spans="1:3" ht="12.75">
      <c r="A135" s="282" t="s">
        <v>874</v>
      </c>
      <c r="B135" s="74" t="s">
        <v>875</v>
      </c>
      <c r="C135" s="75" t="s">
        <v>213</v>
      </c>
    </row>
    <row r="136" spans="1:3" ht="12.75">
      <c r="A136" s="282" t="s">
        <v>1113</v>
      </c>
      <c r="B136" s="74" t="s">
        <v>1114</v>
      </c>
      <c r="C136" s="75" t="s">
        <v>309</v>
      </c>
    </row>
    <row r="137" spans="1:3" ht="12.75">
      <c r="A137" s="282" t="s">
        <v>1517</v>
      </c>
      <c r="B137" s="74" t="s">
        <v>1114</v>
      </c>
      <c r="C137" s="75" t="s">
        <v>278</v>
      </c>
    </row>
    <row r="138" spans="1:3" ht="12.75">
      <c r="A138" s="282" t="s">
        <v>1336</v>
      </c>
      <c r="B138" s="74" t="s">
        <v>674</v>
      </c>
      <c r="C138" s="75" t="s">
        <v>190</v>
      </c>
    </row>
    <row r="139" spans="1:3" ht="12.75">
      <c r="A139" s="282" t="s">
        <v>673</v>
      </c>
      <c r="B139" s="74" t="s">
        <v>674</v>
      </c>
      <c r="C139" s="75" t="s">
        <v>189</v>
      </c>
    </row>
    <row r="140" spans="1:3" ht="12.75">
      <c r="A140" s="282" t="s">
        <v>1337</v>
      </c>
      <c r="B140" s="74" t="s">
        <v>674</v>
      </c>
      <c r="C140" s="75" t="s">
        <v>213</v>
      </c>
    </row>
    <row r="141" spans="1:3" ht="12.75">
      <c r="A141" s="282" t="s">
        <v>675</v>
      </c>
      <c r="B141" s="74" t="s">
        <v>674</v>
      </c>
      <c r="C141" s="75" t="s">
        <v>309</v>
      </c>
    </row>
    <row r="142" spans="1:3" ht="12.75">
      <c r="A142" s="282" t="s">
        <v>1338</v>
      </c>
      <c r="B142" s="74" t="s">
        <v>674</v>
      </c>
      <c r="C142" s="75" t="s">
        <v>278</v>
      </c>
    </row>
    <row r="143" spans="1:3" ht="12.75">
      <c r="A143" s="282" t="s">
        <v>1339</v>
      </c>
      <c r="B143" s="74" t="s">
        <v>674</v>
      </c>
      <c r="C143" s="75" t="s">
        <v>308</v>
      </c>
    </row>
    <row r="144" spans="1:3" ht="12.75">
      <c r="A144" s="282" t="s">
        <v>676</v>
      </c>
      <c r="B144" s="74" t="s">
        <v>674</v>
      </c>
      <c r="C144" s="75" t="s">
        <v>356</v>
      </c>
    </row>
    <row r="145" spans="1:3" ht="12.75">
      <c r="A145" s="282" t="s">
        <v>671</v>
      </c>
      <c r="B145" s="74" t="s">
        <v>672</v>
      </c>
      <c r="C145" s="75" t="s">
        <v>309</v>
      </c>
    </row>
    <row r="146" spans="1:3" ht="12.75">
      <c r="A146" s="282" t="s">
        <v>587</v>
      </c>
      <c r="B146" s="74" t="s">
        <v>588</v>
      </c>
      <c r="C146" s="75" t="s">
        <v>213</v>
      </c>
    </row>
    <row r="147" spans="1:3" ht="12.75">
      <c r="A147" s="282" t="s">
        <v>650</v>
      </c>
      <c r="B147" s="74" t="s">
        <v>649</v>
      </c>
      <c r="C147" s="75" t="s">
        <v>309</v>
      </c>
    </row>
    <row r="148" spans="1:3" ht="12.75">
      <c r="A148" s="282" t="s">
        <v>1334</v>
      </c>
      <c r="B148" s="74" t="s">
        <v>649</v>
      </c>
      <c r="C148" s="75" t="s">
        <v>278</v>
      </c>
    </row>
    <row r="149" spans="1:3" ht="12.75">
      <c r="A149" s="282" t="s">
        <v>651</v>
      </c>
      <c r="B149" s="74" t="s">
        <v>649</v>
      </c>
      <c r="C149" s="75" t="s">
        <v>356</v>
      </c>
    </row>
    <row r="150" spans="1:3" ht="12.75">
      <c r="A150" s="282" t="s">
        <v>652</v>
      </c>
      <c r="B150" s="74" t="s">
        <v>649</v>
      </c>
      <c r="C150" s="75" t="s">
        <v>95</v>
      </c>
    </row>
    <row r="151" spans="1:3" ht="12.75">
      <c r="A151" s="282" t="s">
        <v>1333</v>
      </c>
      <c r="B151" s="74" t="s">
        <v>647</v>
      </c>
      <c r="C151" s="75" t="s">
        <v>190</v>
      </c>
    </row>
    <row r="152" spans="1:3" ht="12.75">
      <c r="A152" s="282" t="s">
        <v>646</v>
      </c>
      <c r="B152" s="74" t="s">
        <v>647</v>
      </c>
      <c r="C152" s="75" t="s">
        <v>189</v>
      </c>
    </row>
    <row r="153" spans="1:3" ht="12.75">
      <c r="A153" s="282" t="s">
        <v>648</v>
      </c>
      <c r="B153" s="74" t="s">
        <v>647</v>
      </c>
      <c r="C153" s="75" t="s">
        <v>213</v>
      </c>
    </row>
    <row r="154" spans="1:3" ht="12.75">
      <c r="A154" s="282" t="s">
        <v>653</v>
      </c>
      <c r="B154" s="74" t="s">
        <v>654</v>
      </c>
      <c r="C154" s="75" t="s">
        <v>189</v>
      </c>
    </row>
    <row r="155" spans="1:3" ht="12.75">
      <c r="A155" s="282" t="s">
        <v>942</v>
      </c>
      <c r="B155" s="74" t="s">
        <v>943</v>
      </c>
      <c r="C155" s="75" t="s">
        <v>213</v>
      </c>
    </row>
    <row r="156" spans="1:3" ht="12.75">
      <c r="A156" s="282" t="s">
        <v>1513</v>
      </c>
      <c r="B156" s="74" t="s">
        <v>943</v>
      </c>
      <c r="C156" s="75" t="s">
        <v>309</v>
      </c>
    </row>
    <row r="157" spans="1:3" ht="12.75">
      <c r="A157" s="282" t="s">
        <v>585</v>
      </c>
      <c r="B157" s="74" t="s">
        <v>586</v>
      </c>
      <c r="C157" s="75" t="s">
        <v>189</v>
      </c>
    </row>
    <row r="158" spans="1:3" ht="12.75">
      <c r="A158" s="282" t="s">
        <v>1316</v>
      </c>
      <c r="B158" s="74" t="s">
        <v>586</v>
      </c>
      <c r="C158" s="75" t="s">
        <v>213</v>
      </c>
    </row>
    <row r="159" spans="1:3" ht="12.75">
      <c r="A159" s="282" t="s">
        <v>1176</v>
      </c>
      <c r="B159" s="74" t="s">
        <v>645</v>
      </c>
      <c r="C159" s="75" t="s">
        <v>213</v>
      </c>
    </row>
    <row r="160" spans="1:3" ht="12.75">
      <c r="A160" s="282" t="s">
        <v>1539</v>
      </c>
      <c r="B160" s="74" t="s">
        <v>645</v>
      </c>
      <c r="C160" s="75" t="s">
        <v>309</v>
      </c>
    </row>
    <row r="161" spans="1:3" ht="12.75">
      <c r="A161" s="282" t="s">
        <v>1177</v>
      </c>
      <c r="B161" s="74" t="s">
        <v>645</v>
      </c>
      <c r="C161" s="75" t="s">
        <v>308</v>
      </c>
    </row>
    <row r="162" spans="1:3" ht="12.75">
      <c r="A162" s="282" t="s">
        <v>925</v>
      </c>
      <c r="B162" s="74" t="s">
        <v>926</v>
      </c>
      <c r="C162" s="75" t="s">
        <v>189</v>
      </c>
    </row>
    <row r="163" spans="1:3" ht="12.75">
      <c r="A163" s="282" t="s">
        <v>927</v>
      </c>
      <c r="B163" s="74" t="s">
        <v>926</v>
      </c>
      <c r="C163" s="75" t="s">
        <v>213</v>
      </c>
    </row>
    <row r="164" spans="1:3" ht="12.75">
      <c r="A164" s="282" t="s">
        <v>928</v>
      </c>
      <c r="B164" s="74" t="s">
        <v>926</v>
      </c>
      <c r="C164" s="75" t="s">
        <v>309</v>
      </c>
    </row>
    <row r="165" spans="1:3" ht="12.75">
      <c r="A165" s="282" t="s">
        <v>929</v>
      </c>
      <c r="B165" s="74" t="s">
        <v>926</v>
      </c>
      <c r="C165" s="75" t="s">
        <v>278</v>
      </c>
    </row>
    <row r="166" spans="1:3" ht="12.75">
      <c r="A166" s="282" t="s">
        <v>930</v>
      </c>
      <c r="B166" s="74" t="s">
        <v>926</v>
      </c>
      <c r="C166" s="75" t="s">
        <v>308</v>
      </c>
    </row>
    <row r="167" spans="1:3" ht="12.75">
      <c r="A167" s="282" t="s">
        <v>1504</v>
      </c>
      <c r="B167" s="74" t="s">
        <v>926</v>
      </c>
      <c r="C167" s="75" t="s">
        <v>453</v>
      </c>
    </row>
    <row r="168" spans="1:3" ht="12.75">
      <c r="A168" s="282" t="s">
        <v>549</v>
      </c>
      <c r="B168" s="74" t="s">
        <v>550</v>
      </c>
      <c r="C168" s="75" t="s">
        <v>189</v>
      </c>
    </row>
    <row r="169" spans="1:3" ht="12.75">
      <c r="A169" s="282" t="s">
        <v>1293</v>
      </c>
      <c r="B169" s="74" t="s">
        <v>550</v>
      </c>
      <c r="C169" s="75" t="s">
        <v>213</v>
      </c>
    </row>
    <row r="170" spans="1:3" ht="12.75">
      <c r="A170" s="282" t="s">
        <v>551</v>
      </c>
      <c r="B170" s="74" t="s">
        <v>550</v>
      </c>
      <c r="C170" s="75" t="s">
        <v>309</v>
      </c>
    </row>
    <row r="171" spans="1:3" ht="12.75">
      <c r="A171" s="282" t="s">
        <v>552</v>
      </c>
      <c r="B171" s="74" t="s">
        <v>550</v>
      </c>
      <c r="C171" s="75" t="s">
        <v>278</v>
      </c>
    </row>
    <row r="172" spans="1:3" ht="12.75">
      <c r="A172" s="282" t="s">
        <v>553</v>
      </c>
      <c r="B172" s="74" t="s">
        <v>550</v>
      </c>
      <c r="C172" s="75" t="s">
        <v>308</v>
      </c>
    </row>
    <row r="173" spans="1:3" ht="12.75">
      <c r="A173" s="282" t="s">
        <v>554</v>
      </c>
      <c r="B173" s="74" t="s">
        <v>550</v>
      </c>
      <c r="C173" s="75" t="s">
        <v>453</v>
      </c>
    </row>
    <row r="174" spans="1:3" ht="12.75">
      <c r="A174" s="282" t="s">
        <v>757</v>
      </c>
      <c r="B174" s="74" t="s">
        <v>758</v>
      </c>
      <c r="C174" s="75" t="s">
        <v>213</v>
      </c>
    </row>
    <row r="175" spans="1:3" ht="12.75">
      <c r="A175" s="282" t="s">
        <v>1368</v>
      </c>
      <c r="B175" s="74" t="s">
        <v>759</v>
      </c>
      <c r="C175" s="75" t="s">
        <v>389</v>
      </c>
    </row>
    <row r="176" spans="1:3" ht="12.75">
      <c r="A176" s="282" t="s">
        <v>760</v>
      </c>
      <c r="B176" s="74" t="s">
        <v>759</v>
      </c>
      <c r="C176" s="75" t="s">
        <v>394</v>
      </c>
    </row>
    <row r="177" spans="1:3" ht="12.75">
      <c r="A177" s="282" t="s">
        <v>761</v>
      </c>
      <c r="B177" s="74" t="s">
        <v>759</v>
      </c>
      <c r="C177" s="75" t="s">
        <v>396</v>
      </c>
    </row>
    <row r="178" spans="1:3" ht="12.75">
      <c r="A178" s="282" t="s">
        <v>1369</v>
      </c>
      <c r="B178" s="74" t="s">
        <v>759</v>
      </c>
      <c r="C178" s="75" t="s">
        <v>546</v>
      </c>
    </row>
    <row r="179" spans="1:3" ht="12.75">
      <c r="A179" s="282" t="s">
        <v>1370</v>
      </c>
      <c r="B179" s="74" t="s">
        <v>759</v>
      </c>
      <c r="C179" s="75" t="s">
        <v>736</v>
      </c>
    </row>
    <row r="180" spans="1:3" ht="12.75">
      <c r="A180" s="282" t="s">
        <v>762</v>
      </c>
      <c r="B180" s="74" t="s">
        <v>759</v>
      </c>
      <c r="C180" s="75" t="s">
        <v>310</v>
      </c>
    </row>
    <row r="181" spans="1:3" ht="12.75">
      <c r="A181" s="282" t="s">
        <v>1371</v>
      </c>
      <c r="B181" s="74" t="s">
        <v>759</v>
      </c>
      <c r="C181" s="75" t="s">
        <v>938</v>
      </c>
    </row>
    <row r="182" spans="1:3" ht="12.75">
      <c r="A182" s="282" t="s">
        <v>1317</v>
      </c>
      <c r="B182" s="74" t="s">
        <v>1318</v>
      </c>
      <c r="C182" s="75" t="s">
        <v>213</v>
      </c>
    </row>
    <row r="183" spans="1:3" ht="12.75">
      <c r="A183" s="282" t="s">
        <v>446</v>
      </c>
      <c r="B183" s="74" t="s">
        <v>447</v>
      </c>
      <c r="C183" s="75" t="s">
        <v>309</v>
      </c>
    </row>
    <row r="184" spans="1:3" ht="12.75">
      <c r="A184" s="282" t="s">
        <v>448</v>
      </c>
      <c r="B184" s="74" t="s">
        <v>449</v>
      </c>
      <c r="C184" s="75" t="s">
        <v>309</v>
      </c>
    </row>
    <row r="185" spans="1:3" ht="12.75">
      <c r="A185" s="282" t="s">
        <v>1267</v>
      </c>
      <c r="B185" s="74" t="s">
        <v>449</v>
      </c>
      <c r="C185" s="75" t="s">
        <v>95</v>
      </c>
    </row>
    <row r="186" spans="1:3" ht="12.75">
      <c r="A186" s="282" t="s">
        <v>450</v>
      </c>
      <c r="B186" s="74" t="s">
        <v>449</v>
      </c>
      <c r="C186" s="75" t="s">
        <v>451</v>
      </c>
    </row>
    <row r="187" spans="1:3" ht="12.75">
      <c r="A187" s="282" t="s">
        <v>452</v>
      </c>
      <c r="B187" s="74" t="s">
        <v>449</v>
      </c>
      <c r="C187" s="75" t="s">
        <v>453</v>
      </c>
    </row>
    <row r="188" spans="1:3" ht="12.75">
      <c r="A188" s="282" t="s">
        <v>454</v>
      </c>
      <c r="B188" s="74" t="s">
        <v>449</v>
      </c>
      <c r="C188" s="75" t="s">
        <v>394</v>
      </c>
    </row>
    <row r="189" spans="1:3" ht="12.75">
      <c r="A189" s="282" t="s">
        <v>1268</v>
      </c>
      <c r="B189" s="74" t="s">
        <v>449</v>
      </c>
      <c r="C189" s="75" t="s">
        <v>396</v>
      </c>
    </row>
    <row r="190" spans="1:3" ht="12.75">
      <c r="A190" s="282" t="s">
        <v>455</v>
      </c>
      <c r="B190" s="74" t="s">
        <v>456</v>
      </c>
      <c r="C190" s="75" t="s">
        <v>309</v>
      </c>
    </row>
    <row r="191" spans="1:3" ht="12.75">
      <c r="A191" s="282" t="s">
        <v>457</v>
      </c>
      <c r="B191" s="74" t="s">
        <v>458</v>
      </c>
      <c r="C191" s="75" t="s">
        <v>309</v>
      </c>
    </row>
    <row r="192" spans="1:3" ht="12.75">
      <c r="A192" s="282" t="s">
        <v>459</v>
      </c>
      <c r="B192" s="74" t="s">
        <v>460</v>
      </c>
      <c r="C192" s="75" t="s">
        <v>278</v>
      </c>
    </row>
    <row r="193" spans="1:3" ht="12.75">
      <c r="A193" s="282" t="s">
        <v>1269</v>
      </c>
      <c r="B193" s="74" t="s">
        <v>460</v>
      </c>
      <c r="C193" s="75" t="s">
        <v>356</v>
      </c>
    </row>
    <row r="194" spans="1:3" ht="12.75">
      <c r="A194" s="282" t="s">
        <v>461</v>
      </c>
      <c r="B194" s="74" t="s">
        <v>460</v>
      </c>
      <c r="C194" s="75" t="s">
        <v>95</v>
      </c>
    </row>
    <row r="195" spans="1:3" ht="12.75">
      <c r="A195" s="282" t="s">
        <v>462</v>
      </c>
      <c r="B195" s="74" t="s">
        <v>460</v>
      </c>
      <c r="C195" s="75" t="s">
        <v>451</v>
      </c>
    </row>
    <row r="196" spans="1:3" ht="12.75">
      <c r="A196" s="282" t="s">
        <v>463</v>
      </c>
      <c r="B196" s="74" t="s">
        <v>464</v>
      </c>
      <c r="C196" s="75" t="s">
        <v>213</v>
      </c>
    </row>
    <row r="197" spans="1:3" ht="12.75">
      <c r="A197" s="282" t="s">
        <v>1270</v>
      </c>
      <c r="B197" s="74" t="s">
        <v>464</v>
      </c>
      <c r="C197" s="75" t="s">
        <v>309</v>
      </c>
    </row>
    <row r="198" spans="1:3" ht="12.75">
      <c r="A198" s="282" t="s">
        <v>465</v>
      </c>
      <c r="B198" s="74" t="s">
        <v>466</v>
      </c>
      <c r="C198" s="75" t="s">
        <v>213</v>
      </c>
    </row>
    <row r="199" spans="1:3" ht="12.75">
      <c r="A199" s="282" t="s">
        <v>1271</v>
      </c>
      <c r="B199" s="74" t="s">
        <v>1272</v>
      </c>
      <c r="C199" s="75" t="s">
        <v>309</v>
      </c>
    </row>
    <row r="200" spans="1:3" ht="12.75">
      <c r="A200" s="282" t="s">
        <v>467</v>
      </c>
      <c r="B200" s="74" t="s">
        <v>468</v>
      </c>
      <c r="C200" s="75" t="s">
        <v>309</v>
      </c>
    </row>
    <row r="201" spans="1:3" ht="12.75">
      <c r="A201" s="282" t="s">
        <v>555</v>
      </c>
      <c r="B201" s="74" t="s">
        <v>556</v>
      </c>
      <c r="C201" s="75" t="s">
        <v>189</v>
      </c>
    </row>
    <row r="202" spans="1:3" ht="12.75">
      <c r="A202" s="282" t="s">
        <v>1146</v>
      </c>
      <c r="B202" s="74" t="s">
        <v>1147</v>
      </c>
      <c r="C202" s="75" t="s">
        <v>189</v>
      </c>
    </row>
    <row r="203" spans="1:3" ht="12.75">
      <c r="A203" s="282" t="s">
        <v>509</v>
      </c>
      <c r="B203" s="74" t="s">
        <v>510</v>
      </c>
      <c r="C203" s="75" t="s">
        <v>213</v>
      </c>
    </row>
    <row r="204" spans="1:3" ht="12.75">
      <c r="A204" s="282" t="s">
        <v>1170</v>
      </c>
      <c r="B204" s="74" t="s">
        <v>1171</v>
      </c>
      <c r="C204" s="75" t="s">
        <v>213</v>
      </c>
    </row>
    <row r="205" spans="1:3" ht="12.75">
      <c r="A205" s="282" t="s">
        <v>902</v>
      </c>
      <c r="B205" s="74" t="s">
        <v>903</v>
      </c>
      <c r="C205" s="75" t="s">
        <v>189</v>
      </c>
    </row>
    <row r="206" spans="1:3" ht="12.75">
      <c r="A206" s="282" t="s">
        <v>904</v>
      </c>
      <c r="B206" s="74" t="s">
        <v>903</v>
      </c>
      <c r="C206" s="75" t="s">
        <v>213</v>
      </c>
    </row>
    <row r="207" spans="1:3" ht="12.75">
      <c r="A207" s="282" t="s">
        <v>905</v>
      </c>
      <c r="B207" s="74" t="s">
        <v>903</v>
      </c>
      <c r="C207" s="75" t="s">
        <v>309</v>
      </c>
    </row>
    <row r="208" spans="1:3" ht="12.75">
      <c r="A208" s="282" t="s">
        <v>1499</v>
      </c>
      <c r="B208" s="74" t="s">
        <v>903</v>
      </c>
      <c r="C208" s="75" t="s">
        <v>278</v>
      </c>
    </row>
    <row r="209" spans="1:3" ht="12.75">
      <c r="A209" s="282" t="s">
        <v>1500</v>
      </c>
      <c r="B209" s="74" t="s">
        <v>903</v>
      </c>
      <c r="C209" s="75" t="s">
        <v>308</v>
      </c>
    </row>
    <row r="210" spans="1:3" ht="12.75">
      <c r="A210" s="282" t="s">
        <v>1516</v>
      </c>
      <c r="B210" s="74" t="s">
        <v>1112</v>
      </c>
      <c r="C210" s="75" t="s">
        <v>190</v>
      </c>
    </row>
    <row r="211" spans="1:3" ht="12.75">
      <c r="A211" s="282" t="s">
        <v>944</v>
      </c>
      <c r="B211" s="74" t="s">
        <v>945</v>
      </c>
      <c r="C211" s="75" t="s">
        <v>309</v>
      </c>
    </row>
    <row r="212" spans="1:3" ht="12.75">
      <c r="A212" s="282" t="s">
        <v>1514</v>
      </c>
      <c r="B212" s="74" t="s">
        <v>945</v>
      </c>
      <c r="C212" s="75" t="s">
        <v>278</v>
      </c>
    </row>
    <row r="213" spans="1:3" ht="12.75">
      <c r="A213" s="282" t="s">
        <v>946</v>
      </c>
      <c r="B213" s="74" t="s">
        <v>945</v>
      </c>
      <c r="C213" s="75" t="s">
        <v>308</v>
      </c>
    </row>
    <row r="214" spans="1:3" ht="12.75">
      <c r="A214" s="282" t="s">
        <v>947</v>
      </c>
      <c r="B214" s="74" t="s">
        <v>945</v>
      </c>
      <c r="C214" s="75" t="s">
        <v>453</v>
      </c>
    </row>
    <row r="215" spans="1:3" ht="12.75">
      <c r="A215" s="282" t="s">
        <v>1515</v>
      </c>
      <c r="B215" s="74" t="s">
        <v>945</v>
      </c>
      <c r="C215" s="75" t="s">
        <v>389</v>
      </c>
    </row>
    <row r="216" spans="1:3" ht="12.75">
      <c r="A216" s="282" t="s">
        <v>1110</v>
      </c>
      <c r="B216" s="74" t="s">
        <v>945</v>
      </c>
      <c r="C216" s="75" t="s">
        <v>396</v>
      </c>
    </row>
    <row r="217" spans="1:3" ht="12.75">
      <c r="A217" s="282" t="s">
        <v>1111</v>
      </c>
      <c r="B217" s="74" t="s">
        <v>945</v>
      </c>
      <c r="C217" s="75" t="s">
        <v>713</v>
      </c>
    </row>
    <row r="218" spans="1:3" ht="12.75">
      <c r="A218" s="282" t="s">
        <v>478</v>
      </c>
      <c r="B218" s="74" t="s">
        <v>479</v>
      </c>
      <c r="C218" s="75" t="s">
        <v>213</v>
      </c>
    </row>
    <row r="219" spans="1:3" ht="12.75">
      <c r="A219" s="348" t="s">
        <v>1055</v>
      </c>
      <c r="B219" s="349" t="s">
        <v>833</v>
      </c>
      <c r="C219" s="350" t="s">
        <v>278</v>
      </c>
    </row>
    <row r="220" spans="1:3" ht="12.75">
      <c r="A220" s="282" t="s">
        <v>642</v>
      </c>
      <c r="B220" s="74" t="s">
        <v>643</v>
      </c>
      <c r="C220" s="75" t="s">
        <v>189</v>
      </c>
    </row>
    <row r="221" spans="1:3" ht="12.75">
      <c r="A221" s="282" t="s">
        <v>644</v>
      </c>
      <c r="B221" s="74" t="s">
        <v>645</v>
      </c>
      <c r="C221" s="75" t="s">
        <v>213</v>
      </c>
    </row>
    <row r="222" spans="1:3" ht="12.75">
      <c r="A222" s="282" t="s">
        <v>611</v>
      </c>
      <c r="B222" s="74" t="s">
        <v>612</v>
      </c>
      <c r="C222" s="75" t="s">
        <v>309</v>
      </c>
    </row>
    <row r="223" spans="1:3" ht="12.75">
      <c r="A223" s="282" t="s">
        <v>1297</v>
      </c>
      <c r="B223" s="74" t="s">
        <v>560</v>
      </c>
      <c r="C223" s="75" t="s">
        <v>190</v>
      </c>
    </row>
    <row r="224" spans="1:3" ht="12.75">
      <c r="A224" s="282" t="s">
        <v>559</v>
      </c>
      <c r="B224" s="74" t="s">
        <v>560</v>
      </c>
      <c r="C224" s="75" t="s">
        <v>189</v>
      </c>
    </row>
    <row r="225" spans="1:3" ht="12.75">
      <c r="A225" s="282" t="s">
        <v>561</v>
      </c>
      <c r="B225" s="74" t="s">
        <v>560</v>
      </c>
      <c r="C225" s="75" t="s">
        <v>213</v>
      </c>
    </row>
    <row r="226" spans="1:3" ht="12.75">
      <c r="A226" s="282" t="s">
        <v>562</v>
      </c>
      <c r="B226" s="74" t="s">
        <v>560</v>
      </c>
      <c r="C226" s="75" t="s">
        <v>309</v>
      </c>
    </row>
    <row r="227" spans="1:3" ht="12.75">
      <c r="A227" s="282" t="s">
        <v>1298</v>
      </c>
      <c r="B227" s="74" t="s">
        <v>560</v>
      </c>
      <c r="C227" s="75" t="s">
        <v>546</v>
      </c>
    </row>
    <row r="228" spans="1:3" ht="12.75">
      <c r="A228" s="297" t="s">
        <v>637</v>
      </c>
      <c r="B228" s="74" t="s">
        <v>558</v>
      </c>
      <c r="C228" s="298" t="s">
        <v>396</v>
      </c>
    </row>
    <row r="229" spans="1:3" ht="12.75">
      <c r="A229" s="282" t="s">
        <v>557</v>
      </c>
      <c r="B229" s="74" t="s">
        <v>558</v>
      </c>
      <c r="C229" s="75" t="s">
        <v>213</v>
      </c>
    </row>
    <row r="230" spans="1:3" ht="12.75">
      <c r="A230" s="282" t="s">
        <v>721</v>
      </c>
      <c r="B230" s="74" t="s">
        <v>722</v>
      </c>
      <c r="C230" s="75" t="s">
        <v>213</v>
      </c>
    </row>
    <row r="231" spans="1:3" ht="12.75">
      <c r="A231" s="282" t="s">
        <v>751</v>
      </c>
      <c r="B231" s="74" t="s">
        <v>752</v>
      </c>
      <c r="C231" s="75" t="s">
        <v>309</v>
      </c>
    </row>
    <row r="232" spans="1:3" ht="12.75">
      <c r="A232" s="282" t="s">
        <v>1364</v>
      </c>
      <c r="B232" s="74" t="s">
        <v>752</v>
      </c>
      <c r="C232" s="75" t="s">
        <v>278</v>
      </c>
    </row>
    <row r="233" spans="1:3" ht="12.75">
      <c r="A233" s="282" t="s">
        <v>753</v>
      </c>
      <c r="B233" s="74" t="s">
        <v>752</v>
      </c>
      <c r="C233" s="75" t="s">
        <v>308</v>
      </c>
    </row>
    <row r="234" spans="1:3" ht="12.75">
      <c r="A234" s="282" t="s">
        <v>754</v>
      </c>
      <c r="B234" s="74" t="s">
        <v>752</v>
      </c>
      <c r="C234" s="75" t="s">
        <v>95</v>
      </c>
    </row>
    <row r="235" spans="1:3" ht="12.75">
      <c r="A235" s="282" t="s">
        <v>1365</v>
      </c>
      <c r="B235" s="74" t="s">
        <v>752</v>
      </c>
      <c r="C235" s="75" t="s">
        <v>389</v>
      </c>
    </row>
    <row r="236" spans="1:3" ht="12.75">
      <c r="A236" s="282" t="s">
        <v>1366</v>
      </c>
      <c r="B236" s="74" t="s">
        <v>752</v>
      </c>
      <c r="C236" s="75" t="s">
        <v>310</v>
      </c>
    </row>
    <row r="237" spans="1:3" ht="12.75">
      <c r="A237" s="282" t="s">
        <v>1148</v>
      </c>
      <c r="B237" s="74" t="s">
        <v>1149</v>
      </c>
      <c r="C237" s="75" t="s">
        <v>189</v>
      </c>
    </row>
    <row r="238" spans="1:3" ht="12.75">
      <c r="A238" s="282" t="s">
        <v>1530</v>
      </c>
      <c r="B238" s="74" t="s">
        <v>1149</v>
      </c>
      <c r="C238" s="75" t="s">
        <v>213</v>
      </c>
    </row>
    <row r="239" spans="1:3" ht="12.75">
      <c r="A239" s="282" t="s">
        <v>1150</v>
      </c>
      <c r="B239" s="74" t="s">
        <v>1149</v>
      </c>
      <c r="C239" s="75" t="s">
        <v>309</v>
      </c>
    </row>
    <row r="240" spans="1:3" ht="12.75">
      <c r="A240" s="282" t="s">
        <v>1151</v>
      </c>
      <c r="B240" s="74" t="s">
        <v>1149</v>
      </c>
      <c r="C240" s="75" t="s">
        <v>278</v>
      </c>
    </row>
    <row r="241" spans="1:3" ht="12.75">
      <c r="A241" s="282" t="s">
        <v>1152</v>
      </c>
      <c r="B241" s="74" t="s">
        <v>1149</v>
      </c>
      <c r="C241" s="75" t="s">
        <v>308</v>
      </c>
    </row>
    <row r="242" spans="1:3" ht="12.75">
      <c r="A242" s="282" t="s">
        <v>1153</v>
      </c>
      <c r="B242" s="74" t="s">
        <v>1149</v>
      </c>
      <c r="C242" s="75" t="s">
        <v>356</v>
      </c>
    </row>
    <row r="243" spans="1:3" ht="12.75">
      <c r="A243" s="282" t="s">
        <v>1154</v>
      </c>
      <c r="B243" s="74" t="s">
        <v>1149</v>
      </c>
      <c r="C243" s="75" t="s">
        <v>394</v>
      </c>
    </row>
    <row r="244" spans="1:3" ht="12.75">
      <c r="A244" s="282" t="s">
        <v>896</v>
      </c>
      <c r="B244" s="74" t="s">
        <v>897</v>
      </c>
      <c r="C244" s="75" t="s">
        <v>189</v>
      </c>
    </row>
    <row r="245" spans="1:3" ht="12.75">
      <c r="A245" s="282" t="s">
        <v>898</v>
      </c>
      <c r="B245" s="74" t="s">
        <v>897</v>
      </c>
      <c r="C245" s="75" t="s">
        <v>308</v>
      </c>
    </row>
    <row r="246" spans="1:3" ht="12.75">
      <c r="A246" s="282" t="s">
        <v>899</v>
      </c>
      <c r="B246" s="74" t="s">
        <v>897</v>
      </c>
      <c r="C246" s="75" t="s">
        <v>356</v>
      </c>
    </row>
    <row r="247" spans="1:3" ht="12.75">
      <c r="A247" s="282" t="s">
        <v>1489</v>
      </c>
      <c r="B247" s="74" t="s">
        <v>897</v>
      </c>
      <c r="C247" s="75" t="s">
        <v>95</v>
      </c>
    </row>
    <row r="248" spans="1:3" ht="12.75">
      <c r="A248" s="282" t="s">
        <v>1526</v>
      </c>
      <c r="B248" s="74" t="s">
        <v>1138</v>
      </c>
      <c r="C248" s="75" t="s">
        <v>213</v>
      </c>
    </row>
    <row r="249" spans="1:3" ht="12.75">
      <c r="A249" s="282" t="s">
        <v>1527</v>
      </c>
      <c r="B249" s="74" t="s">
        <v>1138</v>
      </c>
      <c r="C249" s="75" t="s">
        <v>309</v>
      </c>
    </row>
    <row r="250" spans="1:3" ht="12.75">
      <c r="A250" s="282" t="s">
        <v>1137</v>
      </c>
      <c r="B250" s="74" t="s">
        <v>1138</v>
      </c>
      <c r="C250" s="75" t="s">
        <v>278</v>
      </c>
    </row>
    <row r="251" spans="1:3" ht="12.75">
      <c r="A251" s="282" t="s">
        <v>563</v>
      </c>
      <c r="B251" s="74" t="s">
        <v>564</v>
      </c>
      <c r="C251" s="75" t="s">
        <v>309</v>
      </c>
    </row>
    <row r="252" spans="1:3" ht="12.75">
      <c r="A252" s="282" t="s">
        <v>1299</v>
      </c>
      <c r="B252" s="74" t="s">
        <v>564</v>
      </c>
      <c r="C252" s="75" t="s">
        <v>278</v>
      </c>
    </row>
    <row r="253" spans="1:3" ht="12.75">
      <c r="A253" s="282" t="s">
        <v>565</v>
      </c>
      <c r="B253" s="74" t="s">
        <v>564</v>
      </c>
      <c r="C253" s="75" t="s">
        <v>356</v>
      </c>
    </row>
    <row r="254" spans="1:3" ht="12.75">
      <c r="A254" s="282" t="s">
        <v>1300</v>
      </c>
      <c r="B254" s="74" t="s">
        <v>564</v>
      </c>
      <c r="C254" s="75" t="s">
        <v>453</v>
      </c>
    </row>
    <row r="255" spans="1:3" ht="12.75">
      <c r="A255" s="282" t="s">
        <v>566</v>
      </c>
      <c r="B255" s="74" t="s">
        <v>564</v>
      </c>
      <c r="C255" s="75" t="s">
        <v>389</v>
      </c>
    </row>
    <row r="256" spans="1:3" ht="12.75">
      <c r="A256" s="282" t="s">
        <v>567</v>
      </c>
      <c r="B256" s="74" t="s">
        <v>564</v>
      </c>
      <c r="C256" s="75" t="s">
        <v>394</v>
      </c>
    </row>
    <row r="257" spans="1:3" ht="12.75">
      <c r="A257" s="282" t="s">
        <v>1301</v>
      </c>
      <c r="B257" s="74" t="s">
        <v>564</v>
      </c>
      <c r="C257" s="75" t="s">
        <v>310</v>
      </c>
    </row>
    <row r="258" spans="1:3" ht="12.75">
      <c r="A258" s="282" t="s">
        <v>1125</v>
      </c>
      <c r="B258" s="74" t="s">
        <v>1126</v>
      </c>
      <c r="C258" s="75" t="s">
        <v>213</v>
      </c>
    </row>
    <row r="259" spans="1:3" ht="12.75">
      <c r="A259" s="348" t="s">
        <v>1056</v>
      </c>
      <c r="B259" s="349" t="s">
        <v>340</v>
      </c>
      <c r="C259" s="350" t="s">
        <v>213</v>
      </c>
    </row>
    <row r="260" spans="1:3" ht="12.75">
      <c r="A260" s="348" t="s">
        <v>1057</v>
      </c>
      <c r="B260" s="349" t="s">
        <v>340</v>
      </c>
      <c r="C260" s="350" t="s">
        <v>309</v>
      </c>
    </row>
    <row r="261" spans="1:3" ht="12.75">
      <c r="A261" s="284" t="s">
        <v>339</v>
      </c>
      <c r="B261" s="269" t="s">
        <v>340</v>
      </c>
      <c r="C261" s="271" t="s">
        <v>308</v>
      </c>
    </row>
    <row r="262" spans="1:3" ht="12.75">
      <c r="A262" s="348" t="s">
        <v>1058</v>
      </c>
      <c r="B262" s="349" t="s">
        <v>340</v>
      </c>
      <c r="C262" s="350" t="s">
        <v>356</v>
      </c>
    </row>
    <row r="263" spans="1:3" ht="12.75">
      <c r="A263" s="348" t="s">
        <v>1059</v>
      </c>
      <c r="B263" s="349" t="s">
        <v>340</v>
      </c>
      <c r="C263" s="350" t="s">
        <v>95</v>
      </c>
    </row>
    <row r="264" spans="1:3" ht="12.75">
      <c r="A264" s="282" t="s">
        <v>1302</v>
      </c>
      <c r="B264" s="74" t="s">
        <v>568</v>
      </c>
      <c r="C264" s="75" t="s">
        <v>309</v>
      </c>
    </row>
    <row r="265" spans="1:3" ht="12.75">
      <c r="A265" s="282" t="s">
        <v>1178</v>
      </c>
      <c r="B265" s="74" t="s">
        <v>1179</v>
      </c>
      <c r="C265" s="75" t="s">
        <v>189</v>
      </c>
    </row>
    <row r="266" spans="1:3" ht="12.75">
      <c r="A266" s="282" t="s">
        <v>1540</v>
      </c>
      <c r="B266" s="74" t="s">
        <v>1179</v>
      </c>
      <c r="C266" s="75" t="s">
        <v>213</v>
      </c>
    </row>
    <row r="267" spans="1:3" ht="12.75">
      <c r="A267" s="282" t="s">
        <v>1180</v>
      </c>
      <c r="B267" s="74" t="s">
        <v>1179</v>
      </c>
      <c r="C267" s="75" t="s">
        <v>309</v>
      </c>
    </row>
    <row r="268" spans="1:3" ht="12.75">
      <c r="A268" s="282" t="s">
        <v>1541</v>
      </c>
      <c r="B268" s="74" t="s">
        <v>1179</v>
      </c>
      <c r="C268" s="75" t="s">
        <v>278</v>
      </c>
    </row>
    <row r="269" spans="1:3" ht="12.75">
      <c r="A269" s="282" t="s">
        <v>1531</v>
      </c>
      <c r="B269" s="74" t="s">
        <v>1532</v>
      </c>
      <c r="C269" s="75" t="s">
        <v>213</v>
      </c>
    </row>
    <row r="270" spans="1:3" ht="12.75">
      <c r="A270" s="282" t="s">
        <v>469</v>
      </c>
      <c r="B270" s="74" t="s">
        <v>470</v>
      </c>
      <c r="C270" s="75" t="s">
        <v>189</v>
      </c>
    </row>
    <row r="271" spans="1:3" ht="12.75">
      <c r="A271" s="282" t="s">
        <v>1273</v>
      </c>
      <c r="B271" s="74" t="s">
        <v>470</v>
      </c>
      <c r="C271" s="75" t="s">
        <v>213</v>
      </c>
    </row>
    <row r="272" spans="1:3" ht="12.75">
      <c r="A272" s="282" t="s">
        <v>471</v>
      </c>
      <c r="B272" s="74" t="s">
        <v>470</v>
      </c>
      <c r="C272" s="75" t="s">
        <v>308</v>
      </c>
    </row>
    <row r="273" spans="1:3" ht="12.75">
      <c r="A273" s="282" t="s">
        <v>472</v>
      </c>
      <c r="B273" s="74" t="s">
        <v>470</v>
      </c>
      <c r="C273" s="75" t="s">
        <v>356</v>
      </c>
    </row>
    <row r="274" spans="1:3" ht="12.75">
      <c r="A274" s="282" t="s">
        <v>1274</v>
      </c>
      <c r="B274" s="74" t="s">
        <v>470</v>
      </c>
      <c r="C274" s="75" t="s">
        <v>95</v>
      </c>
    </row>
    <row r="275" spans="1:3" ht="12.75">
      <c r="A275" s="282" t="s">
        <v>473</v>
      </c>
      <c r="B275" s="74" t="s">
        <v>470</v>
      </c>
      <c r="C275" s="75" t="s">
        <v>451</v>
      </c>
    </row>
    <row r="276" spans="1:3" ht="12.75">
      <c r="A276" s="282" t="s">
        <v>1480</v>
      </c>
      <c r="B276" s="74" t="s">
        <v>886</v>
      </c>
      <c r="C276" s="75" t="s">
        <v>190</v>
      </c>
    </row>
    <row r="277" spans="1:3" ht="12.75">
      <c r="A277" s="282" t="s">
        <v>885</v>
      </c>
      <c r="B277" s="74" t="s">
        <v>886</v>
      </c>
      <c r="C277" s="75" t="s">
        <v>189</v>
      </c>
    </row>
    <row r="278" spans="1:3" ht="12.75">
      <c r="A278" s="282" t="s">
        <v>1481</v>
      </c>
      <c r="B278" s="74" t="s">
        <v>886</v>
      </c>
      <c r="C278" s="75" t="s">
        <v>213</v>
      </c>
    </row>
    <row r="279" spans="1:3" ht="12.75">
      <c r="A279" s="282" t="s">
        <v>887</v>
      </c>
      <c r="B279" s="74" t="s">
        <v>886</v>
      </c>
      <c r="C279" s="75" t="s">
        <v>309</v>
      </c>
    </row>
    <row r="280" spans="1:3" ht="12.75">
      <c r="A280" s="282" t="s">
        <v>519</v>
      </c>
      <c r="B280" s="74" t="s">
        <v>520</v>
      </c>
      <c r="C280" s="75" t="s">
        <v>213</v>
      </c>
    </row>
    <row r="281" spans="1:3" ht="12.75">
      <c r="A281" s="282" t="s">
        <v>906</v>
      </c>
      <c r="B281" s="74" t="s">
        <v>907</v>
      </c>
      <c r="C281" s="75" t="s">
        <v>189</v>
      </c>
    </row>
    <row r="282" spans="1:3" ht="12.75">
      <c r="A282" s="282" t="s">
        <v>723</v>
      </c>
      <c r="B282" s="74" t="s">
        <v>724</v>
      </c>
      <c r="C282" s="75" t="s">
        <v>213</v>
      </c>
    </row>
    <row r="283" spans="1:3" ht="12.75">
      <c r="A283" s="282" t="s">
        <v>536</v>
      </c>
      <c r="B283" s="74" t="s">
        <v>537</v>
      </c>
      <c r="C283" s="75" t="s">
        <v>278</v>
      </c>
    </row>
    <row r="284" spans="1:3" ht="12.75">
      <c r="A284" s="282" t="s">
        <v>1401</v>
      </c>
      <c r="B284" s="74" t="s">
        <v>1402</v>
      </c>
      <c r="C284" s="75" t="s">
        <v>190</v>
      </c>
    </row>
    <row r="285" spans="1:3" ht="12.75">
      <c r="A285" s="282" t="s">
        <v>827</v>
      </c>
      <c r="B285" s="74" t="s">
        <v>826</v>
      </c>
      <c r="C285" s="75" t="s">
        <v>278</v>
      </c>
    </row>
    <row r="286" spans="1:3" ht="12.75">
      <c r="A286" s="282" t="s">
        <v>828</v>
      </c>
      <c r="B286" s="74" t="s">
        <v>826</v>
      </c>
      <c r="C286" s="75" t="s">
        <v>308</v>
      </c>
    </row>
    <row r="287" spans="1:3" ht="12.75">
      <c r="A287" s="282" t="s">
        <v>829</v>
      </c>
      <c r="B287" s="74" t="s">
        <v>830</v>
      </c>
      <c r="C287" s="75" t="s">
        <v>213</v>
      </c>
    </row>
    <row r="288" spans="1:3" ht="12.75">
      <c r="A288" s="282" t="s">
        <v>693</v>
      </c>
      <c r="B288" s="74" t="s">
        <v>694</v>
      </c>
      <c r="C288" s="75" t="s">
        <v>309</v>
      </c>
    </row>
    <row r="289" spans="1:3" ht="12.75">
      <c r="A289" s="282" t="s">
        <v>876</v>
      </c>
      <c r="B289" s="74" t="s">
        <v>877</v>
      </c>
      <c r="C289" s="75" t="s">
        <v>213</v>
      </c>
    </row>
    <row r="290" spans="1:3" ht="12.75">
      <c r="A290" s="282" t="s">
        <v>1282</v>
      </c>
      <c r="B290" s="74" t="s">
        <v>1283</v>
      </c>
      <c r="C290" s="75" t="s">
        <v>189</v>
      </c>
    </row>
    <row r="291" spans="1:3" ht="12.75">
      <c r="A291" s="282" t="s">
        <v>695</v>
      </c>
      <c r="B291" s="74" t="s">
        <v>696</v>
      </c>
      <c r="C291" s="75" t="s">
        <v>309</v>
      </c>
    </row>
    <row r="292" spans="1:3" ht="12.75">
      <c r="A292" s="282" t="s">
        <v>480</v>
      </c>
      <c r="B292" s="74" t="s">
        <v>481</v>
      </c>
      <c r="C292" s="75" t="s">
        <v>213</v>
      </c>
    </row>
    <row r="293" spans="1:3" ht="12.75">
      <c r="A293" s="282" t="s">
        <v>1275</v>
      </c>
      <c r="B293" s="74" t="s">
        <v>481</v>
      </c>
      <c r="C293" s="75" t="s">
        <v>309</v>
      </c>
    </row>
    <row r="294" spans="1:3" ht="12.75">
      <c r="A294" s="282" t="s">
        <v>482</v>
      </c>
      <c r="B294" s="74" t="s">
        <v>481</v>
      </c>
      <c r="C294" s="75" t="s">
        <v>308</v>
      </c>
    </row>
    <row r="295" spans="1:3" ht="12.75">
      <c r="A295" s="282" t="s">
        <v>483</v>
      </c>
      <c r="B295" s="74" t="s">
        <v>481</v>
      </c>
      <c r="C295" s="75" t="s">
        <v>95</v>
      </c>
    </row>
    <row r="296" spans="1:3" ht="12.75">
      <c r="A296" s="282" t="s">
        <v>484</v>
      </c>
      <c r="B296" s="74" t="s">
        <v>481</v>
      </c>
      <c r="C296" s="75" t="s">
        <v>389</v>
      </c>
    </row>
    <row r="297" spans="1:3" ht="12.75">
      <c r="A297" s="282" t="s">
        <v>1276</v>
      </c>
      <c r="B297" s="74" t="s">
        <v>481</v>
      </c>
      <c r="C297" s="75" t="s">
        <v>394</v>
      </c>
    </row>
    <row r="298" spans="1:3" ht="12.75">
      <c r="A298" s="282" t="s">
        <v>910</v>
      </c>
      <c r="B298" s="74" t="s">
        <v>914</v>
      </c>
      <c r="C298" s="75" t="s">
        <v>189</v>
      </c>
    </row>
    <row r="299" spans="1:3" ht="12.75">
      <c r="A299" s="282" t="s">
        <v>890</v>
      </c>
      <c r="B299" s="74" t="s">
        <v>891</v>
      </c>
      <c r="C299" s="75" t="s">
        <v>213</v>
      </c>
    </row>
    <row r="300" spans="1:3" ht="12.75">
      <c r="A300" s="282" t="s">
        <v>1403</v>
      </c>
      <c r="B300" s="74" t="s">
        <v>1404</v>
      </c>
      <c r="C300" s="75" t="s">
        <v>190</v>
      </c>
    </row>
    <row r="301" spans="1:3" ht="12.75">
      <c r="A301" s="282" t="s">
        <v>1405</v>
      </c>
      <c r="B301" s="74" t="s">
        <v>1404</v>
      </c>
      <c r="C301" s="75" t="s">
        <v>189</v>
      </c>
    </row>
    <row r="302" spans="1:3" ht="12.75">
      <c r="A302" s="282" t="s">
        <v>834</v>
      </c>
      <c r="B302" s="74" t="s">
        <v>835</v>
      </c>
      <c r="C302" s="75" t="s">
        <v>190</v>
      </c>
    </row>
    <row r="303" spans="1:3" ht="12.75">
      <c r="A303" s="282" t="s">
        <v>836</v>
      </c>
      <c r="B303" s="74" t="s">
        <v>835</v>
      </c>
      <c r="C303" s="75" t="s">
        <v>189</v>
      </c>
    </row>
    <row r="304" spans="1:3" ht="12.75">
      <c r="A304" s="282" t="s">
        <v>837</v>
      </c>
      <c r="B304" s="74" t="s">
        <v>835</v>
      </c>
      <c r="C304" s="75" t="s">
        <v>213</v>
      </c>
    </row>
    <row r="305" spans="1:3" ht="12.75">
      <c r="A305" s="282" t="s">
        <v>838</v>
      </c>
      <c r="B305" s="74" t="s">
        <v>835</v>
      </c>
      <c r="C305" s="75" t="s">
        <v>309</v>
      </c>
    </row>
    <row r="306" spans="1:3" ht="12.75">
      <c r="A306" s="282" t="s">
        <v>839</v>
      </c>
      <c r="B306" s="74" t="s">
        <v>835</v>
      </c>
      <c r="C306" s="75" t="s">
        <v>278</v>
      </c>
    </row>
    <row r="307" spans="1:3" ht="12.75">
      <c r="A307" s="282" t="s">
        <v>840</v>
      </c>
      <c r="B307" s="74" t="s">
        <v>835</v>
      </c>
      <c r="C307" s="75" t="s">
        <v>308</v>
      </c>
    </row>
    <row r="308" spans="1:3" ht="12.75">
      <c r="A308" s="282" t="s">
        <v>841</v>
      </c>
      <c r="B308" s="74" t="s">
        <v>852</v>
      </c>
      <c r="C308" s="75" t="s">
        <v>190</v>
      </c>
    </row>
    <row r="309" spans="1:3" ht="12.75">
      <c r="A309" s="282" t="s">
        <v>855</v>
      </c>
      <c r="B309" s="74" t="s">
        <v>856</v>
      </c>
      <c r="C309" s="75" t="s">
        <v>213</v>
      </c>
    </row>
    <row r="310" spans="1:3" ht="12.75">
      <c r="A310" s="282" t="s">
        <v>474</v>
      </c>
      <c r="B310" s="74" t="s">
        <v>475</v>
      </c>
      <c r="C310" s="75" t="s">
        <v>189</v>
      </c>
    </row>
    <row r="311" spans="1:3" ht="12.75">
      <c r="A311" s="282" t="s">
        <v>1518</v>
      </c>
      <c r="B311" s="74" t="s">
        <v>1120</v>
      </c>
      <c r="C311" s="75" t="s">
        <v>309</v>
      </c>
    </row>
    <row r="312" spans="1:3" ht="12.75">
      <c r="A312" s="282" t="s">
        <v>1119</v>
      </c>
      <c r="B312" s="74" t="s">
        <v>1120</v>
      </c>
      <c r="C312" s="75" t="s">
        <v>278</v>
      </c>
    </row>
    <row r="313" spans="1:3" ht="12.75">
      <c r="A313" s="282" t="s">
        <v>1519</v>
      </c>
      <c r="B313" s="74" t="s">
        <v>1120</v>
      </c>
      <c r="C313" s="75" t="s">
        <v>308</v>
      </c>
    </row>
    <row r="314" spans="1:3" ht="12.75">
      <c r="A314" s="282" t="s">
        <v>1520</v>
      </c>
      <c r="B314" s="74" t="s">
        <v>1120</v>
      </c>
      <c r="C314" s="75" t="s">
        <v>356</v>
      </c>
    </row>
    <row r="315" spans="1:3" ht="12.75">
      <c r="A315" s="282" t="s">
        <v>1121</v>
      </c>
      <c r="B315" s="74" t="s">
        <v>1120</v>
      </c>
      <c r="C315" s="75" t="s">
        <v>453</v>
      </c>
    </row>
    <row r="316" spans="1:3" ht="12.75">
      <c r="A316" s="282" t="s">
        <v>1122</v>
      </c>
      <c r="B316" s="74" t="s">
        <v>1120</v>
      </c>
      <c r="C316" s="75" t="s">
        <v>389</v>
      </c>
    </row>
    <row r="317" spans="1:3" ht="12.75">
      <c r="A317" s="282" t="s">
        <v>1521</v>
      </c>
      <c r="B317" s="74" t="s">
        <v>1120</v>
      </c>
      <c r="C317" s="75" t="s">
        <v>394</v>
      </c>
    </row>
    <row r="318" spans="1:3" ht="12.75">
      <c r="A318" s="282" t="s">
        <v>1406</v>
      </c>
      <c r="B318" s="74" t="s">
        <v>1407</v>
      </c>
      <c r="C318" s="75" t="s">
        <v>189</v>
      </c>
    </row>
    <row r="319" spans="1:3" ht="12.75">
      <c r="A319" s="282" t="s">
        <v>1485</v>
      </c>
      <c r="B319" s="74" t="s">
        <v>1486</v>
      </c>
      <c r="C319" s="75" t="s">
        <v>309</v>
      </c>
    </row>
    <row r="320" spans="1:3" ht="12.75">
      <c r="A320" s="282" t="s">
        <v>613</v>
      </c>
      <c r="B320" s="74" t="s">
        <v>614</v>
      </c>
      <c r="C320" s="75" t="s">
        <v>213</v>
      </c>
    </row>
    <row r="321" spans="1:3" ht="12.75">
      <c r="A321" s="282" t="s">
        <v>615</v>
      </c>
      <c r="B321" s="74" t="s">
        <v>614</v>
      </c>
      <c r="C321" s="75" t="s">
        <v>309</v>
      </c>
    </row>
    <row r="322" spans="1:3" ht="12.75">
      <c r="A322" s="282" t="s">
        <v>1326</v>
      </c>
      <c r="B322" s="74" t="s">
        <v>614</v>
      </c>
      <c r="C322" s="75" t="s">
        <v>278</v>
      </c>
    </row>
    <row r="323" spans="1:3" ht="12.75">
      <c r="A323" s="282" t="s">
        <v>621</v>
      </c>
      <c r="B323" s="74" t="s">
        <v>614</v>
      </c>
      <c r="C323" s="75" t="s">
        <v>356</v>
      </c>
    </row>
    <row r="324" spans="1:3" ht="12.75">
      <c r="A324" s="282" t="s">
        <v>878</v>
      </c>
      <c r="B324" s="74" t="s">
        <v>879</v>
      </c>
      <c r="C324" s="75" t="s">
        <v>189</v>
      </c>
    </row>
    <row r="325" spans="1:3" ht="12.75">
      <c r="A325" s="282" t="s">
        <v>853</v>
      </c>
      <c r="B325" s="74" t="s">
        <v>854</v>
      </c>
      <c r="C325" s="75" t="s">
        <v>189</v>
      </c>
    </row>
    <row r="326" spans="1:3" ht="12.75">
      <c r="A326" s="282" t="s">
        <v>1524</v>
      </c>
      <c r="B326" s="74" t="s">
        <v>1133</v>
      </c>
      <c r="C326" s="75" t="s">
        <v>309</v>
      </c>
    </row>
    <row r="327" spans="1:3" ht="12.75">
      <c r="A327" s="282" t="s">
        <v>1132</v>
      </c>
      <c r="B327" s="74" t="s">
        <v>1133</v>
      </c>
      <c r="C327" s="75" t="s">
        <v>213</v>
      </c>
    </row>
    <row r="328" spans="1:3" ht="12.75">
      <c r="A328" s="282" t="s">
        <v>1134</v>
      </c>
      <c r="B328" s="74" t="s">
        <v>1133</v>
      </c>
      <c r="C328" s="75" t="s">
        <v>278</v>
      </c>
    </row>
    <row r="329" spans="1:3" ht="12.75">
      <c r="A329" s="282" t="s">
        <v>1135</v>
      </c>
      <c r="B329" s="74" t="s">
        <v>1133</v>
      </c>
      <c r="C329" s="75" t="s">
        <v>308</v>
      </c>
    </row>
    <row r="330" spans="1:3" ht="12.75">
      <c r="A330" s="282" t="s">
        <v>1525</v>
      </c>
      <c r="B330" s="74" t="s">
        <v>1133</v>
      </c>
      <c r="C330" s="75" t="s">
        <v>356</v>
      </c>
    </row>
    <row r="331" spans="1:3" ht="12.75">
      <c r="A331" s="282" t="s">
        <v>1136</v>
      </c>
      <c r="B331" s="74" t="s">
        <v>1133</v>
      </c>
      <c r="C331" s="75" t="s">
        <v>95</v>
      </c>
    </row>
    <row r="332" spans="1:3" ht="12.75">
      <c r="A332" s="282" t="s">
        <v>1487</v>
      </c>
      <c r="B332" s="74" t="s">
        <v>1488</v>
      </c>
      <c r="C332" s="75" t="s">
        <v>213</v>
      </c>
    </row>
    <row r="333" spans="1:3" ht="12.75">
      <c r="A333" s="282" t="s">
        <v>857</v>
      </c>
      <c r="B333" s="74" t="s">
        <v>858</v>
      </c>
      <c r="C333" s="75" t="s">
        <v>278</v>
      </c>
    </row>
    <row r="334" spans="1:3" ht="12.75">
      <c r="A334" s="282" t="s">
        <v>861</v>
      </c>
      <c r="B334" s="74" t="s">
        <v>858</v>
      </c>
      <c r="C334" s="75" t="s">
        <v>356</v>
      </c>
    </row>
    <row r="335" spans="1:3" ht="12.75">
      <c r="A335" s="282" t="s">
        <v>1408</v>
      </c>
      <c r="B335" s="74" t="s">
        <v>858</v>
      </c>
      <c r="C335" s="75" t="s">
        <v>95</v>
      </c>
    </row>
    <row r="336" spans="1:3" ht="12.75">
      <c r="A336" s="282" t="s">
        <v>862</v>
      </c>
      <c r="B336" s="74" t="s">
        <v>858</v>
      </c>
      <c r="C336" s="75" t="s">
        <v>451</v>
      </c>
    </row>
    <row r="337" spans="1:3" ht="12.75">
      <c r="A337" s="282" t="s">
        <v>863</v>
      </c>
      <c r="B337" s="74" t="s">
        <v>858</v>
      </c>
      <c r="C337" s="75" t="s">
        <v>453</v>
      </c>
    </row>
    <row r="338" spans="1:3" ht="12.75">
      <c r="A338" s="282" t="s">
        <v>1409</v>
      </c>
      <c r="B338" s="74" t="s">
        <v>858</v>
      </c>
      <c r="C338" s="75" t="s">
        <v>389</v>
      </c>
    </row>
    <row r="339" spans="1:3" ht="12.75">
      <c r="A339" s="282" t="s">
        <v>864</v>
      </c>
      <c r="B339" s="74" t="s">
        <v>858</v>
      </c>
      <c r="C339" s="75" t="s">
        <v>394</v>
      </c>
    </row>
    <row r="340" spans="1:3" ht="12.75">
      <c r="A340" s="282" t="s">
        <v>1410</v>
      </c>
      <c r="B340" s="74" t="s">
        <v>858</v>
      </c>
      <c r="C340" s="75" t="s">
        <v>310</v>
      </c>
    </row>
    <row r="341" spans="1:3" ht="12.75">
      <c r="A341" s="429" t="s">
        <v>860</v>
      </c>
      <c r="B341" s="430" t="s">
        <v>858</v>
      </c>
      <c r="C341" s="431" t="s">
        <v>308</v>
      </c>
    </row>
    <row r="342" spans="1:3" ht="12.75">
      <c r="A342" s="282" t="s">
        <v>865</v>
      </c>
      <c r="B342" s="74" t="s">
        <v>866</v>
      </c>
      <c r="C342" s="75" t="s">
        <v>309</v>
      </c>
    </row>
    <row r="343" spans="1:3" ht="12.75">
      <c r="A343" s="282" t="s">
        <v>1411</v>
      </c>
      <c r="B343" s="74" t="s">
        <v>866</v>
      </c>
      <c r="C343" s="75" t="s">
        <v>278</v>
      </c>
    </row>
    <row r="344" spans="1:3" ht="12.75">
      <c r="A344" s="282" t="s">
        <v>1412</v>
      </c>
      <c r="B344" s="74" t="s">
        <v>866</v>
      </c>
      <c r="C344" s="75" t="s">
        <v>308</v>
      </c>
    </row>
    <row r="345" spans="1:3" ht="12.75">
      <c r="A345" s="282" t="s">
        <v>1413</v>
      </c>
      <c r="B345" s="74" t="s">
        <v>866</v>
      </c>
      <c r="C345" s="75" t="s">
        <v>451</v>
      </c>
    </row>
    <row r="346" spans="1:3" ht="12.75">
      <c r="A346" s="282" t="s">
        <v>697</v>
      </c>
      <c r="B346" s="74" t="s">
        <v>698</v>
      </c>
      <c r="C346" s="75" t="s">
        <v>213</v>
      </c>
    </row>
    <row r="347" spans="1:3" ht="12.75">
      <c r="A347" s="282" t="s">
        <v>915</v>
      </c>
      <c r="B347" s="74" t="s">
        <v>916</v>
      </c>
      <c r="C347" s="75" t="s">
        <v>189</v>
      </c>
    </row>
    <row r="348" spans="1:3" ht="12.75">
      <c r="A348" s="282" t="s">
        <v>921</v>
      </c>
      <c r="B348" s="74" t="s">
        <v>922</v>
      </c>
      <c r="C348" s="75" t="s">
        <v>213</v>
      </c>
    </row>
    <row r="349" spans="1:3" ht="12.75">
      <c r="A349" s="282" t="s">
        <v>923</v>
      </c>
      <c r="B349" s="74" t="s">
        <v>922</v>
      </c>
      <c r="C349" s="75" t="s">
        <v>309</v>
      </c>
    </row>
    <row r="350" spans="1:3" ht="12.75">
      <c r="A350" s="282" t="s">
        <v>924</v>
      </c>
      <c r="B350" s="74" t="s">
        <v>922</v>
      </c>
      <c r="C350" s="75" t="s">
        <v>278</v>
      </c>
    </row>
    <row r="351" spans="1:3" ht="12.75">
      <c r="A351" s="282" t="s">
        <v>511</v>
      </c>
      <c r="B351" s="74" t="s">
        <v>512</v>
      </c>
      <c r="C351" s="75" t="s">
        <v>213</v>
      </c>
    </row>
    <row r="352" spans="1:3" ht="12.75">
      <c r="A352" s="282" t="s">
        <v>1181</v>
      </c>
      <c r="B352" s="74" t="s">
        <v>1182</v>
      </c>
      <c r="C352" s="75" t="s">
        <v>189</v>
      </c>
    </row>
    <row r="353" spans="1:3" ht="12.75">
      <c r="A353" s="282" t="s">
        <v>1542</v>
      </c>
      <c r="B353" s="74" t="s">
        <v>1182</v>
      </c>
      <c r="C353" s="75" t="s">
        <v>309</v>
      </c>
    </row>
    <row r="354" spans="1:3" ht="12.75">
      <c r="A354" s="282" t="s">
        <v>892</v>
      </c>
      <c r="B354" s="74" t="s">
        <v>893</v>
      </c>
      <c r="C354" s="75" t="s">
        <v>189</v>
      </c>
    </row>
    <row r="355" spans="1:3" ht="12.75">
      <c r="A355" s="282" t="s">
        <v>1155</v>
      </c>
      <c r="B355" s="74" t="s">
        <v>1156</v>
      </c>
      <c r="C355" s="75" t="s">
        <v>189</v>
      </c>
    </row>
    <row r="356" spans="1:3" ht="12.75">
      <c r="A356" s="282" t="s">
        <v>1497</v>
      </c>
      <c r="B356" s="74" t="s">
        <v>1498</v>
      </c>
      <c r="C356" s="75" t="s">
        <v>213</v>
      </c>
    </row>
    <row r="357" spans="1:3" ht="12.75">
      <c r="A357" s="282" t="s">
        <v>589</v>
      </c>
      <c r="B357" s="74" t="s">
        <v>590</v>
      </c>
      <c r="C357" s="75" t="s">
        <v>189</v>
      </c>
    </row>
    <row r="358" spans="1:3" ht="12.75">
      <c r="A358" s="282" t="s">
        <v>591</v>
      </c>
      <c r="B358" s="74" t="s">
        <v>590</v>
      </c>
      <c r="C358" s="75" t="s">
        <v>213</v>
      </c>
    </row>
    <row r="359" spans="1:3" ht="12.75">
      <c r="A359" s="282" t="s">
        <v>1319</v>
      </c>
      <c r="B359" s="74" t="s">
        <v>590</v>
      </c>
      <c r="C359" s="75" t="s">
        <v>309</v>
      </c>
    </row>
    <row r="360" spans="1:3" ht="12.75">
      <c r="A360" s="282" t="s">
        <v>592</v>
      </c>
      <c r="B360" s="74" t="s">
        <v>590</v>
      </c>
      <c r="C360" s="75" t="s">
        <v>278</v>
      </c>
    </row>
    <row r="361" spans="1:3" ht="12.75">
      <c r="A361" s="282" t="s">
        <v>593</v>
      </c>
      <c r="B361" s="74" t="s">
        <v>590</v>
      </c>
      <c r="C361" s="75" t="s">
        <v>308</v>
      </c>
    </row>
    <row r="362" spans="1:3" ht="12.75">
      <c r="A362" s="282" t="s">
        <v>1475</v>
      </c>
      <c r="B362" s="74" t="s">
        <v>881</v>
      </c>
      <c r="C362" s="75" t="s">
        <v>190</v>
      </c>
    </row>
    <row r="363" spans="1:3" ht="12.75">
      <c r="A363" s="282" t="s">
        <v>880</v>
      </c>
      <c r="B363" s="74" t="s">
        <v>881</v>
      </c>
      <c r="C363" s="75" t="s">
        <v>189</v>
      </c>
    </row>
    <row r="364" spans="1:3" ht="12.75">
      <c r="A364" s="282" t="s">
        <v>882</v>
      </c>
      <c r="B364" s="74" t="s">
        <v>881</v>
      </c>
      <c r="C364" s="75" t="s">
        <v>213</v>
      </c>
    </row>
    <row r="365" spans="1:3" ht="12.75">
      <c r="A365" s="282" t="s">
        <v>883</v>
      </c>
      <c r="B365" s="74" t="s">
        <v>881</v>
      </c>
      <c r="C365" s="75" t="s">
        <v>309</v>
      </c>
    </row>
    <row r="366" spans="1:3" ht="12.75">
      <c r="A366" s="282" t="s">
        <v>1476</v>
      </c>
      <c r="B366" s="74" t="s">
        <v>881</v>
      </c>
      <c r="C366" s="75" t="s">
        <v>278</v>
      </c>
    </row>
    <row r="367" spans="1:3" ht="12.75">
      <c r="A367" s="282" t="s">
        <v>1477</v>
      </c>
      <c r="B367" s="74" t="s">
        <v>881</v>
      </c>
      <c r="C367" s="75" t="s">
        <v>308</v>
      </c>
    </row>
    <row r="368" spans="1:3" ht="12.75">
      <c r="A368" s="282" t="s">
        <v>884</v>
      </c>
      <c r="B368" s="74" t="s">
        <v>881</v>
      </c>
      <c r="C368" s="75" t="s">
        <v>356</v>
      </c>
    </row>
    <row r="369" spans="1:3" ht="12.75">
      <c r="A369" s="282" t="s">
        <v>569</v>
      </c>
      <c r="B369" s="74" t="s">
        <v>570</v>
      </c>
      <c r="C369" s="75" t="s">
        <v>189</v>
      </c>
    </row>
    <row r="370" spans="1:3" ht="12.75">
      <c r="A370" s="282" t="s">
        <v>571</v>
      </c>
      <c r="B370" s="74" t="s">
        <v>570</v>
      </c>
      <c r="C370" s="75" t="s">
        <v>309</v>
      </c>
    </row>
    <row r="371" spans="1:3" ht="12.75">
      <c r="A371" s="282" t="s">
        <v>1303</v>
      </c>
      <c r="B371" s="74" t="s">
        <v>570</v>
      </c>
      <c r="C371" s="75" t="s">
        <v>278</v>
      </c>
    </row>
    <row r="372" spans="1:3" ht="12.75">
      <c r="A372" s="282" t="s">
        <v>572</v>
      </c>
      <c r="B372" s="74" t="s">
        <v>570</v>
      </c>
      <c r="C372" s="75" t="s">
        <v>308</v>
      </c>
    </row>
    <row r="373" spans="1:3" ht="12.75">
      <c r="A373" s="282" t="s">
        <v>573</v>
      </c>
      <c r="B373" s="74" t="s">
        <v>570</v>
      </c>
      <c r="C373" s="75" t="s">
        <v>356</v>
      </c>
    </row>
    <row r="374" spans="1:3" ht="12.75">
      <c r="A374" s="282" t="s">
        <v>1304</v>
      </c>
      <c r="B374" s="74" t="s">
        <v>570</v>
      </c>
      <c r="C374" s="75" t="s">
        <v>95</v>
      </c>
    </row>
    <row r="375" spans="1:3" ht="12.75">
      <c r="A375" s="282" t="s">
        <v>1305</v>
      </c>
      <c r="B375" s="74" t="s">
        <v>570</v>
      </c>
      <c r="C375" s="75" t="s">
        <v>389</v>
      </c>
    </row>
    <row r="376" spans="1:3" ht="12.75">
      <c r="A376" s="282" t="s">
        <v>870</v>
      </c>
      <c r="B376" s="74" t="s">
        <v>871</v>
      </c>
      <c r="C376" s="75" t="s">
        <v>190</v>
      </c>
    </row>
    <row r="377" spans="1:3" ht="12.75">
      <c r="A377" s="282" t="s">
        <v>867</v>
      </c>
      <c r="B377" s="74" t="s">
        <v>868</v>
      </c>
      <c r="C377" s="75" t="s">
        <v>213</v>
      </c>
    </row>
    <row r="378" spans="1:3" ht="12.75">
      <c r="A378" s="282" t="s">
        <v>869</v>
      </c>
      <c r="B378" s="74" t="s">
        <v>868</v>
      </c>
      <c r="C378" s="75" t="s">
        <v>308</v>
      </c>
    </row>
    <row r="379" spans="1:3" ht="12.75">
      <c r="A379" s="282" t="s">
        <v>547</v>
      </c>
      <c r="B379" s="74" t="s">
        <v>548</v>
      </c>
      <c r="C379" s="75" t="s">
        <v>189</v>
      </c>
    </row>
    <row r="380" spans="1:3" ht="12.75">
      <c r="A380" s="282" t="s">
        <v>1115</v>
      </c>
      <c r="B380" s="74" t="s">
        <v>1116</v>
      </c>
      <c r="C380" s="75" t="s">
        <v>309</v>
      </c>
    </row>
    <row r="381" spans="1:3" ht="12.75">
      <c r="A381" s="282" t="s">
        <v>529</v>
      </c>
      <c r="B381" s="74" t="s">
        <v>530</v>
      </c>
      <c r="C381" s="75" t="s">
        <v>356</v>
      </c>
    </row>
    <row r="382" spans="1:3" ht="12.75">
      <c r="A382" s="282" t="s">
        <v>755</v>
      </c>
      <c r="B382" s="74" t="s">
        <v>756</v>
      </c>
      <c r="C382" s="75" t="s">
        <v>213</v>
      </c>
    </row>
    <row r="383" spans="1:3" ht="12.75">
      <c r="A383" s="282" t="s">
        <v>1367</v>
      </c>
      <c r="B383" s="74" t="s">
        <v>756</v>
      </c>
      <c r="C383" s="75" t="s">
        <v>309</v>
      </c>
    </row>
    <row r="384" spans="1:3" ht="12.75">
      <c r="A384" s="348" t="s">
        <v>1060</v>
      </c>
      <c r="B384" s="349" t="s">
        <v>1061</v>
      </c>
      <c r="C384" s="350" t="s">
        <v>213</v>
      </c>
    </row>
    <row r="385" spans="1:3" ht="12.75">
      <c r="A385" s="282" t="s">
        <v>428</v>
      </c>
      <c r="B385" s="74" t="s">
        <v>429</v>
      </c>
      <c r="C385" s="75" t="s">
        <v>213</v>
      </c>
    </row>
    <row r="386" spans="1:3" ht="12.75">
      <c r="A386" s="282" t="s">
        <v>326</v>
      </c>
      <c r="B386" s="74" t="s">
        <v>335</v>
      </c>
      <c r="C386" s="75" t="s">
        <v>278</v>
      </c>
    </row>
    <row r="387" spans="1:3" ht="12.75">
      <c r="A387" s="282" t="s">
        <v>344</v>
      </c>
      <c r="B387" s="74" t="s">
        <v>345</v>
      </c>
      <c r="C387" s="75" t="s">
        <v>309</v>
      </c>
    </row>
    <row r="388" spans="1:3" ht="12.75">
      <c r="A388" s="282" t="s">
        <v>1228</v>
      </c>
      <c r="B388" s="74" t="s">
        <v>345</v>
      </c>
      <c r="C388" s="75" t="s">
        <v>278</v>
      </c>
    </row>
    <row r="389" spans="1:3" ht="12.75">
      <c r="A389" s="282" t="s">
        <v>1226</v>
      </c>
      <c r="B389" s="74" t="s">
        <v>1227</v>
      </c>
      <c r="C389" s="75" t="s">
        <v>213</v>
      </c>
    </row>
    <row r="390" spans="1:3" ht="12.75">
      <c r="A390" s="282" t="s">
        <v>1192</v>
      </c>
      <c r="B390" s="74" t="s">
        <v>1193</v>
      </c>
      <c r="C390" s="75" t="s">
        <v>308</v>
      </c>
    </row>
    <row r="391" spans="1:3" ht="12.75">
      <c r="A391" s="282" t="s">
        <v>306</v>
      </c>
      <c r="B391" s="74" t="s">
        <v>307</v>
      </c>
      <c r="C391" s="75" t="s">
        <v>278</v>
      </c>
    </row>
    <row r="392" spans="1:3" ht="12.75">
      <c r="A392" s="282" t="s">
        <v>375</v>
      </c>
      <c r="B392" s="74" t="s">
        <v>376</v>
      </c>
      <c r="C392" s="75" t="s">
        <v>309</v>
      </c>
    </row>
    <row r="393" spans="1:3" ht="12.75">
      <c r="A393" s="282" t="s">
        <v>361</v>
      </c>
      <c r="B393" s="74" t="s">
        <v>362</v>
      </c>
      <c r="C393" s="75" t="s">
        <v>309</v>
      </c>
    </row>
    <row r="394" spans="1:3" ht="12.75">
      <c r="A394" s="282" t="s">
        <v>359</v>
      </c>
      <c r="B394" s="74" t="s">
        <v>360</v>
      </c>
      <c r="C394" s="75" t="s">
        <v>278</v>
      </c>
    </row>
    <row r="395" spans="1:3" ht="12.75">
      <c r="A395" s="282" t="s">
        <v>423</v>
      </c>
      <c r="B395" s="74" t="s">
        <v>424</v>
      </c>
      <c r="C395" s="75" t="s">
        <v>309</v>
      </c>
    </row>
    <row r="396" spans="1:3" ht="12.75">
      <c r="A396" s="282" t="s">
        <v>315</v>
      </c>
      <c r="B396" s="74" t="s">
        <v>316</v>
      </c>
      <c r="C396" s="75" t="s">
        <v>309</v>
      </c>
    </row>
    <row r="397" spans="1:3" ht="12.75">
      <c r="A397" s="282" t="s">
        <v>336</v>
      </c>
      <c r="B397" s="74" t="s">
        <v>341</v>
      </c>
      <c r="C397" s="75" t="s">
        <v>190</v>
      </c>
    </row>
    <row r="398" spans="1:3" ht="12.75">
      <c r="A398" s="282" t="s">
        <v>357</v>
      </c>
      <c r="B398" s="74" t="s">
        <v>358</v>
      </c>
      <c r="C398" s="75" t="s">
        <v>309</v>
      </c>
    </row>
    <row r="399" spans="1:3" ht="12.75">
      <c r="A399" s="282" t="s">
        <v>342</v>
      </c>
      <c r="B399" s="74" t="s">
        <v>343</v>
      </c>
      <c r="C399" s="75" t="s">
        <v>308</v>
      </c>
    </row>
    <row r="400" spans="1:3" ht="12.75">
      <c r="A400" s="282" t="s">
        <v>377</v>
      </c>
      <c r="B400" s="74" t="s">
        <v>378</v>
      </c>
      <c r="C400" s="75" t="s">
        <v>189</v>
      </c>
    </row>
    <row r="401" spans="1:3" ht="12.75">
      <c r="A401" s="282" t="s">
        <v>430</v>
      </c>
      <c r="B401" s="74" t="s">
        <v>431</v>
      </c>
      <c r="C401" s="75" t="s">
        <v>309</v>
      </c>
    </row>
    <row r="402" spans="1:3" ht="12.75">
      <c r="A402" s="282" t="s">
        <v>432</v>
      </c>
      <c r="B402" s="74" t="s">
        <v>431</v>
      </c>
      <c r="C402" s="75" t="s">
        <v>278</v>
      </c>
    </row>
    <row r="403" spans="1:3" ht="12.75">
      <c r="A403" s="282" t="s">
        <v>409</v>
      </c>
      <c r="B403" s="74" t="s">
        <v>410</v>
      </c>
      <c r="C403" s="75" t="s">
        <v>213</v>
      </c>
    </row>
    <row r="404" spans="1:3" ht="12.75">
      <c r="A404" s="282" t="s">
        <v>411</v>
      </c>
      <c r="B404" s="74" t="s">
        <v>410</v>
      </c>
      <c r="C404" s="75" t="s">
        <v>309</v>
      </c>
    </row>
    <row r="405" spans="1:3" ht="12.75">
      <c r="A405" s="282" t="s">
        <v>1248</v>
      </c>
      <c r="B405" s="74" t="s">
        <v>410</v>
      </c>
      <c r="C405" s="75" t="s">
        <v>95</v>
      </c>
    </row>
    <row r="406" spans="1:3" ht="12.75">
      <c r="A406" s="282" t="s">
        <v>1249</v>
      </c>
      <c r="B406" s="74" t="s">
        <v>410</v>
      </c>
      <c r="C406" s="75" t="s">
        <v>453</v>
      </c>
    </row>
    <row r="407" spans="1:3" ht="12.75">
      <c r="A407" s="282" t="s">
        <v>346</v>
      </c>
      <c r="B407" s="74" t="s">
        <v>347</v>
      </c>
      <c r="C407" s="75" t="s">
        <v>190</v>
      </c>
    </row>
    <row r="408" spans="1:3" ht="12.75">
      <c r="A408" s="282" t="s">
        <v>348</v>
      </c>
      <c r="B408" s="74" t="s">
        <v>347</v>
      </c>
      <c r="C408" s="75" t="s">
        <v>189</v>
      </c>
    </row>
    <row r="409" spans="1:3" ht="12.75">
      <c r="A409" s="282" t="s">
        <v>349</v>
      </c>
      <c r="B409" s="74" t="s">
        <v>347</v>
      </c>
      <c r="C409" s="75" t="s">
        <v>213</v>
      </c>
    </row>
    <row r="410" spans="1:3" ht="12.75">
      <c r="A410" s="282" t="s">
        <v>350</v>
      </c>
      <c r="B410" s="74" t="s">
        <v>347</v>
      </c>
      <c r="C410" s="75" t="s">
        <v>309</v>
      </c>
    </row>
    <row r="411" spans="1:3" ht="12.75">
      <c r="A411" s="282" t="s">
        <v>319</v>
      </c>
      <c r="B411" s="74" t="s">
        <v>320</v>
      </c>
      <c r="C411" s="75" t="s">
        <v>309</v>
      </c>
    </row>
    <row r="412" spans="1:3" ht="12.75">
      <c r="A412" s="282" t="s">
        <v>1246</v>
      </c>
      <c r="B412" s="74" t="s">
        <v>1247</v>
      </c>
      <c r="C412" s="75" t="s">
        <v>213</v>
      </c>
    </row>
    <row r="413" spans="1:3" ht="12.75">
      <c r="A413" s="282" t="s">
        <v>1207</v>
      </c>
      <c r="B413" s="74" t="s">
        <v>1208</v>
      </c>
      <c r="C413" s="75" t="s">
        <v>213</v>
      </c>
    </row>
    <row r="414" spans="1:3" ht="12.75">
      <c r="A414" s="282" t="s">
        <v>379</v>
      </c>
      <c r="B414" s="74" t="s">
        <v>380</v>
      </c>
      <c r="C414" s="75" t="s">
        <v>213</v>
      </c>
    </row>
    <row r="415" spans="1:3" ht="12.75">
      <c r="A415" s="282" t="s">
        <v>317</v>
      </c>
      <c r="B415" s="74" t="s">
        <v>318</v>
      </c>
      <c r="C415" s="75" t="s">
        <v>190</v>
      </c>
    </row>
    <row r="416" spans="1:3" ht="12.75">
      <c r="A416" s="282" t="s">
        <v>1210</v>
      </c>
      <c r="B416" s="74" t="s">
        <v>1209</v>
      </c>
      <c r="C416" s="75" t="s">
        <v>309</v>
      </c>
    </row>
    <row r="417" spans="1:3" ht="12.75">
      <c r="A417" s="282" t="s">
        <v>1194</v>
      </c>
      <c r="B417" s="74" t="s">
        <v>1195</v>
      </c>
      <c r="C417" s="75" t="s">
        <v>278</v>
      </c>
    </row>
    <row r="418" spans="1:3" ht="12.75">
      <c r="A418" s="282" t="s">
        <v>1254</v>
      </c>
      <c r="B418" s="74" t="s">
        <v>419</v>
      </c>
      <c r="C418" s="75" t="s">
        <v>309</v>
      </c>
    </row>
    <row r="419" spans="1:3" ht="12.75">
      <c r="A419" s="282" t="s">
        <v>418</v>
      </c>
      <c r="B419" s="74" t="s">
        <v>419</v>
      </c>
      <c r="C419" s="75" t="s">
        <v>278</v>
      </c>
    </row>
    <row r="420" spans="1:3" ht="12.75">
      <c r="A420" s="282" t="s">
        <v>365</v>
      </c>
      <c r="B420" s="74" t="s">
        <v>366</v>
      </c>
      <c r="C420" s="75" t="s">
        <v>213</v>
      </c>
    </row>
    <row r="421" spans="1:3" ht="12.75">
      <c r="A421" s="282" t="s">
        <v>321</v>
      </c>
      <c r="B421" s="74" t="s">
        <v>322</v>
      </c>
      <c r="C421" s="75" t="s">
        <v>278</v>
      </c>
    </row>
    <row r="422" spans="1:3" ht="12.75">
      <c r="A422" s="282" t="s">
        <v>311</v>
      </c>
      <c r="B422" s="74" t="s">
        <v>312</v>
      </c>
      <c r="C422" s="75" t="s">
        <v>308</v>
      </c>
    </row>
    <row r="423" spans="1:3" ht="12.75">
      <c r="A423" s="282" t="s">
        <v>435</v>
      </c>
      <c r="B423" s="74" t="s">
        <v>436</v>
      </c>
      <c r="C423" s="75" t="s">
        <v>309</v>
      </c>
    </row>
    <row r="424" spans="1:3" ht="12.75">
      <c r="A424" s="282" t="s">
        <v>1263</v>
      </c>
      <c r="B424" s="74" t="s">
        <v>436</v>
      </c>
      <c r="C424" s="75" t="s">
        <v>278</v>
      </c>
    </row>
    <row r="425" spans="1:3" ht="12.75">
      <c r="A425" s="282" t="s">
        <v>323</v>
      </c>
      <c r="B425" s="74" t="s">
        <v>324</v>
      </c>
      <c r="C425" s="75" t="s">
        <v>213</v>
      </c>
    </row>
    <row r="426" spans="1:3" ht="12.75">
      <c r="A426" s="282" t="s">
        <v>325</v>
      </c>
      <c r="B426" s="74" t="s">
        <v>324</v>
      </c>
      <c r="C426" s="75" t="s">
        <v>278</v>
      </c>
    </row>
    <row r="427" spans="1:3" ht="12.75">
      <c r="A427" s="282" t="s">
        <v>381</v>
      </c>
      <c r="B427" s="74" t="s">
        <v>382</v>
      </c>
      <c r="C427" s="75" t="s">
        <v>189</v>
      </c>
    </row>
    <row r="428" spans="1:3" ht="12.75">
      <c r="A428" s="282" t="s">
        <v>404</v>
      </c>
      <c r="B428" s="74" t="s">
        <v>403</v>
      </c>
      <c r="C428" s="75" t="s">
        <v>309</v>
      </c>
    </row>
    <row r="429" spans="1:3" ht="12.75">
      <c r="A429" s="282" t="s">
        <v>405</v>
      </c>
      <c r="B429" s="74" t="s">
        <v>403</v>
      </c>
      <c r="C429" s="75" t="s">
        <v>308</v>
      </c>
    </row>
    <row r="430" spans="1:3" ht="12.75">
      <c r="A430" s="282" t="s">
        <v>1219</v>
      </c>
      <c r="B430" s="74" t="s">
        <v>1218</v>
      </c>
      <c r="C430" s="75" t="s">
        <v>356</v>
      </c>
    </row>
    <row r="431" spans="1:3" ht="12.75">
      <c r="A431" s="282" t="s">
        <v>412</v>
      </c>
      <c r="B431" s="74" t="s">
        <v>413</v>
      </c>
      <c r="C431" s="75" t="s">
        <v>278</v>
      </c>
    </row>
    <row r="432" spans="1:3" ht="12.75">
      <c r="A432" s="282" t="s">
        <v>1250</v>
      </c>
      <c r="B432" s="74" t="s">
        <v>413</v>
      </c>
      <c r="C432" s="75" t="s">
        <v>308</v>
      </c>
    </row>
    <row r="433" spans="1:3" ht="12.75">
      <c r="A433" s="282" t="s">
        <v>420</v>
      </c>
      <c r="B433" s="74" t="s">
        <v>421</v>
      </c>
      <c r="C433" s="75" t="s">
        <v>278</v>
      </c>
    </row>
    <row r="434" spans="1:3" ht="12.75">
      <c r="A434" s="282" t="s">
        <v>1211</v>
      </c>
      <c r="B434" s="74" t="s">
        <v>1212</v>
      </c>
      <c r="C434" s="75" t="s">
        <v>278</v>
      </c>
    </row>
    <row r="435" spans="1:3" ht="12.75">
      <c r="A435" s="282" t="s">
        <v>1198</v>
      </c>
      <c r="B435" s="74" t="s">
        <v>1199</v>
      </c>
      <c r="C435" s="75" t="s">
        <v>309</v>
      </c>
    </row>
    <row r="436" spans="1:3" ht="12.75">
      <c r="A436" s="282" t="s">
        <v>1200</v>
      </c>
      <c r="B436" s="74" t="s">
        <v>1201</v>
      </c>
      <c r="C436" s="75" t="s">
        <v>308</v>
      </c>
    </row>
    <row r="437" spans="1:3" ht="12.75">
      <c r="A437" s="282" t="s">
        <v>1545</v>
      </c>
      <c r="B437" s="74" t="s">
        <v>1201</v>
      </c>
      <c r="C437" s="75" t="s">
        <v>389</v>
      </c>
    </row>
    <row r="438" spans="1:3" ht="12.75">
      <c r="A438" s="282" t="s">
        <v>279</v>
      </c>
      <c r="B438" s="74" t="s">
        <v>303</v>
      </c>
      <c r="C438" s="75" t="s">
        <v>190</v>
      </c>
    </row>
    <row r="439" spans="1:3" ht="12.75">
      <c r="A439" s="282" t="s">
        <v>304</v>
      </c>
      <c r="B439" s="74" t="s">
        <v>303</v>
      </c>
      <c r="C439" s="75" t="s">
        <v>189</v>
      </c>
    </row>
    <row r="440" spans="1:3" ht="12.75">
      <c r="A440" s="282" t="s">
        <v>305</v>
      </c>
      <c r="B440" s="74" t="s">
        <v>303</v>
      </c>
      <c r="C440" s="75" t="s">
        <v>213</v>
      </c>
    </row>
    <row r="441" spans="1:3" ht="12.75">
      <c r="A441" s="282" t="s">
        <v>1255</v>
      </c>
      <c r="B441" s="74" t="s">
        <v>422</v>
      </c>
      <c r="C441" s="75" t="s">
        <v>213</v>
      </c>
    </row>
    <row r="442" spans="1:3" ht="12.75">
      <c r="A442" s="282" t="s">
        <v>1256</v>
      </c>
      <c r="B442" s="74" t="s">
        <v>422</v>
      </c>
      <c r="C442" s="75" t="s">
        <v>309</v>
      </c>
    </row>
    <row r="443" spans="1:3" ht="12.75">
      <c r="A443" s="282" t="s">
        <v>397</v>
      </c>
      <c r="B443" s="74" t="s">
        <v>398</v>
      </c>
      <c r="C443" s="75" t="s">
        <v>278</v>
      </c>
    </row>
    <row r="444" spans="1:3" ht="12.75">
      <c r="A444" s="282" t="s">
        <v>363</v>
      </c>
      <c r="B444" s="74" t="s">
        <v>364</v>
      </c>
      <c r="C444" s="75" t="s">
        <v>278</v>
      </c>
    </row>
    <row r="445" spans="1:3" ht="12.75">
      <c r="A445" s="282" t="s">
        <v>1229</v>
      </c>
      <c r="B445" s="74" t="s">
        <v>364</v>
      </c>
      <c r="C445" s="75" t="s">
        <v>308</v>
      </c>
    </row>
    <row r="446" spans="1:3" ht="12.75">
      <c r="A446" s="282" t="s">
        <v>1196</v>
      </c>
      <c r="B446" s="74" t="s">
        <v>1197</v>
      </c>
      <c r="C446" s="75" t="s">
        <v>389</v>
      </c>
    </row>
    <row r="447" spans="1:3" ht="12.75">
      <c r="A447" s="282" t="s">
        <v>1224</v>
      </c>
      <c r="B447" s="74" t="s">
        <v>1225</v>
      </c>
      <c r="C447" s="75" t="s">
        <v>213</v>
      </c>
    </row>
    <row r="448" spans="1:3" ht="12.75">
      <c r="A448" s="282" t="s">
        <v>1202</v>
      </c>
      <c r="B448" s="74" t="s">
        <v>1203</v>
      </c>
      <c r="C448" s="75" t="s">
        <v>190</v>
      </c>
    </row>
    <row r="449" spans="1:3" ht="12.75">
      <c r="A449" s="282" t="s">
        <v>1206</v>
      </c>
      <c r="B449" s="74" t="s">
        <v>1205</v>
      </c>
      <c r="C449" s="75" t="s">
        <v>308</v>
      </c>
    </row>
    <row r="450" spans="1:3" ht="12.75">
      <c r="A450" s="282" t="s">
        <v>1546</v>
      </c>
      <c r="B450" s="74" t="s">
        <v>1205</v>
      </c>
      <c r="C450" s="75" t="s">
        <v>95</v>
      </c>
    </row>
    <row r="451" spans="1:3" ht="12.75">
      <c r="A451" s="282" t="s">
        <v>371</v>
      </c>
      <c r="B451" s="74" t="s">
        <v>372</v>
      </c>
      <c r="C451" s="75" t="s">
        <v>190</v>
      </c>
    </row>
    <row r="452" spans="1:3" ht="12.75">
      <c r="A452" s="282" t="s">
        <v>373</v>
      </c>
      <c r="B452" s="74" t="s">
        <v>372</v>
      </c>
      <c r="C452" s="75" t="s">
        <v>189</v>
      </c>
    </row>
    <row r="453" spans="1:3" ht="12.75">
      <c r="A453" s="282" t="s">
        <v>374</v>
      </c>
      <c r="B453" s="74" t="s">
        <v>372</v>
      </c>
      <c r="C453" s="75" t="s">
        <v>213</v>
      </c>
    </row>
    <row r="454" spans="1:3" ht="12.75">
      <c r="A454" s="282" t="s">
        <v>1232</v>
      </c>
      <c r="B454" s="74" t="s">
        <v>372</v>
      </c>
      <c r="C454" s="75" t="s">
        <v>309</v>
      </c>
    </row>
    <row r="455" spans="1:3" ht="12.75">
      <c r="A455" s="282" t="s">
        <v>1252</v>
      </c>
      <c r="B455" s="74" t="s">
        <v>1253</v>
      </c>
      <c r="C455" s="75" t="s">
        <v>190</v>
      </c>
    </row>
    <row r="456" spans="1:3" ht="12.75">
      <c r="A456" s="282" t="s">
        <v>383</v>
      </c>
      <c r="B456" s="74" t="s">
        <v>384</v>
      </c>
      <c r="C456" s="75" t="s">
        <v>189</v>
      </c>
    </row>
    <row r="457" spans="1:3" ht="12.75">
      <c r="A457" s="282" t="s">
        <v>1233</v>
      </c>
      <c r="B457" s="74" t="s">
        <v>384</v>
      </c>
      <c r="C457" s="75" t="s">
        <v>213</v>
      </c>
    </row>
    <row r="458" spans="1:3" ht="12.75">
      <c r="A458" s="282" t="s">
        <v>1234</v>
      </c>
      <c r="B458" s="74" t="s">
        <v>384</v>
      </c>
      <c r="C458" s="75" t="s">
        <v>309</v>
      </c>
    </row>
    <row r="459" spans="1:3" ht="12.75">
      <c r="A459" s="282" t="s">
        <v>1235</v>
      </c>
      <c r="B459" s="74" t="s">
        <v>384</v>
      </c>
      <c r="C459" s="75" t="s">
        <v>278</v>
      </c>
    </row>
    <row r="460" spans="1:3" ht="12.75">
      <c r="A460" s="282" t="s">
        <v>1204</v>
      </c>
      <c r="B460" s="74" t="s">
        <v>1205</v>
      </c>
      <c r="C460" s="75" t="s">
        <v>278</v>
      </c>
    </row>
    <row r="461" spans="1:3" ht="12.75">
      <c r="A461" s="282" t="s">
        <v>1230</v>
      </c>
      <c r="B461" s="74" t="s">
        <v>370</v>
      </c>
      <c r="C461" s="75" t="s">
        <v>278</v>
      </c>
    </row>
    <row r="462" spans="1:3" ht="12.75">
      <c r="A462" s="282" t="s">
        <v>369</v>
      </c>
      <c r="B462" s="74" t="s">
        <v>370</v>
      </c>
      <c r="C462" s="75" t="s">
        <v>356</v>
      </c>
    </row>
    <row r="463" spans="1:3" ht="12.75">
      <c r="A463" s="282" t="s">
        <v>1231</v>
      </c>
      <c r="B463" s="74" t="s">
        <v>370</v>
      </c>
      <c r="C463" s="75" t="s">
        <v>453</v>
      </c>
    </row>
    <row r="464" spans="1:3" ht="12.75">
      <c r="A464" s="282" t="s">
        <v>1242</v>
      </c>
      <c r="B464" s="74" t="s">
        <v>1243</v>
      </c>
      <c r="C464" s="75" t="s">
        <v>309</v>
      </c>
    </row>
    <row r="465" spans="1:3" ht="12.75">
      <c r="A465" s="282" t="s">
        <v>401</v>
      </c>
      <c r="B465" s="74" t="s">
        <v>402</v>
      </c>
      <c r="C465" s="75" t="s">
        <v>189</v>
      </c>
    </row>
    <row r="466" spans="1:3" ht="12.75">
      <c r="A466" s="282" t="s">
        <v>351</v>
      </c>
      <c r="B466" s="74" t="s">
        <v>352</v>
      </c>
      <c r="C466" s="75" t="s">
        <v>213</v>
      </c>
    </row>
    <row r="467" spans="1:3" ht="12.75">
      <c r="A467" s="282" t="s">
        <v>353</v>
      </c>
      <c r="B467" s="74" t="s">
        <v>352</v>
      </c>
      <c r="C467" s="75" t="s">
        <v>309</v>
      </c>
    </row>
    <row r="468" spans="1:3" ht="12.75">
      <c r="A468" s="282" t="s">
        <v>354</v>
      </c>
      <c r="B468" s="74" t="s">
        <v>352</v>
      </c>
      <c r="C468" s="75" t="s">
        <v>278</v>
      </c>
    </row>
    <row r="469" spans="1:3" ht="12.75">
      <c r="A469" s="282" t="s">
        <v>355</v>
      </c>
      <c r="B469" s="74" t="s">
        <v>352</v>
      </c>
      <c r="C469" s="75" t="s">
        <v>356</v>
      </c>
    </row>
    <row r="470" spans="1:3" ht="12.75">
      <c r="A470" s="282" t="s">
        <v>313</v>
      </c>
      <c r="B470" s="74" t="s">
        <v>314</v>
      </c>
      <c r="C470" s="75" t="s">
        <v>309</v>
      </c>
    </row>
    <row r="471" spans="1:3" ht="12.75">
      <c r="A471" s="282" t="s">
        <v>367</v>
      </c>
      <c r="B471" s="74" t="s">
        <v>368</v>
      </c>
      <c r="C471" s="75" t="s">
        <v>189</v>
      </c>
    </row>
    <row r="472" spans="1:3" ht="12.75">
      <c r="A472" s="282" t="s">
        <v>1237</v>
      </c>
      <c r="B472" s="74" t="s">
        <v>388</v>
      </c>
      <c r="C472" s="75" t="s">
        <v>95</v>
      </c>
    </row>
    <row r="473" spans="1:3" ht="12.75">
      <c r="A473" s="282" t="s">
        <v>1238</v>
      </c>
      <c r="B473" s="74" t="s">
        <v>388</v>
      </c>
      <c r="C473" s="75" t="s">
        <v>453</v>
      </c>
    </row>
    <row r="474" spans="1:3" ht="12.75">
      <c r="A474" s="282" t="s">
        <v>387</v>
      </c>
      <c r="B474" s="74" t="s">
        <v>388</v>
      </c>
      <c r="C474" s="75" t="s">
        <v>389</v>
      </c>
    </row>
    <row r="475" spans="1:3" ht="12.75">
      <c r="A475" s="282" t="s">
        <v>437</v>
      </c>
      <c r="B475" s="74" t="s">
        <v>438</v>
      </c>
      <c r="C475" s="75" t="s">
        <v>309</v>
      </c>
    </row>
    <row r="476" spans="1:3" ht="12.75">
      <c r="A476" s="282" t="s">
        <v>1265</v>
      </c>
      <c r="B476" s="74" t="s">
        <v>438</v>
      </c>
      <c r="C476" s="75" t="s">
        <v>278</v>
      </c>
    </row>
    <row r="477" spans="1:3" ht="12.75">
      <c r="A477" s="282" t="s">
        <v>441</v>
      </c>
      <c r="B477" s="74" t="s">
        <v>442</v>
      </c>
      <c r="C477" s="75" t="s">
        <v>189</v>
      </c>
    </row>
    <row r="478" spans="1:3" ht="12.75">
      <c r="A478" s="282" t="s">
        <v>439</v>
      </c>
      <c r="B478" s="74" t="s">
        <v>440</v>
      </c>
      <c r="C478" s="75" t="s">
        <v>278</v>
      </c>
    </row>
    <row r="479" spans="1:3" ht="12.75">
      <c r="A479" s="282" t="s">
        <v>390</v>
      </c>
      <c r="B479" s="74" t="s">
        <v>391</v>
      </c>
      <c r="C479" s="75" t="s">
        <v>308</v>
      </c>
    </row>
    <row r="480" spans="1:3" ht="12.75">
      <c r="A480" s="282" t="s">
        <v>1239</v>
      </c>
      <c r="B480" s="74" t="s">
        <v>391</v>
      </c>
      <c r="C480" s="75" t="s">
        <v>453</v>
      </c>
    </row>
    <row r="481" spans="1:3" ht="12.75">
      <c r="A481" s="282" t="s">
        <v>392</v>
      </c>
      <c r="B481" s="74" t="s">
        <v>391</v>
      </c>
      <c r="C481" s="75" t="s">
        <v>389</v>
      </c>
    </row>
    <row r="482" spans="1:3" ht="12.75">
      <c r="A482" s="282" t="s">
        <v>393</v>
      </c>
      <c r="B482" s="74" t="s">
        <v>391</v>
      </c>
      <c r="C482" s="75" t="s">
        <v>394</v>
      </c>
    </row>
    <row r="483" spans="1:3" ht="12.75">
      <c r="A483" s="282" t="s">
        <v>395</v>
      </c>
      <c r="B483" s="74" t="s">
        <v>391</v>
      </c>
      <c r="C483" s="75" t="s">
        <v>396</v>
      </c>
    </row>
    <row r="484" spans="1:3" ht="12.75">
      <c r="A484" s="282" t="s">
        <v>1240</v>
      </c>
      <c r="B484" s="74" t="s">
        <v>391</v>
      </c>
      <c r="C484" s="75" t="s">
        <v>546</v>
      </c>
    </row>
    <row r="485" spans="1:3" ht="12.75">
      <c r="A485" s="282" t="s">
        <v>1241</v>
      </c>
      <c r="B485" s="74" t="s">
        <v>391</v>
      </c>
      <c r="C485" s="75" t="s">
        <v>310</v>
      </c>
    </row>
    <row r="486" spans="1:3" ht="12.75">
      <c r="A486" s="282" t="s">
        <v>1222</v>
      </c>
      <c r="B486" s="74" t="s">
        <v>1223</v>
      </c>
      <c r="C486" s="75" t="s">
        <v>190</v>
      </c>
    </row>
    <row r="487" spans="1:3" ht="12.75">
      <c r="A487" s="282" t="s">
        <v>1251</v>
      </c>
      <c r="B487" s="74" t="s">
        <v>413</v>
      </c>
      <c r="C487" s="75" t="s">
        <v>453</v>
      </c>
    </row>
    <row r="488" spans="1:3" ht="12.75">
      <c r="A488" s="282" t="s">
        <v>1236</v>
      </c>
      <c r="B488" s="74" t="s">
        <v>386</v>
      </c>
      <c r="C488" s="75" t="s">
        <v>189</v>
      </c>
    </row>
    <row r="489" spans="1:3" ht="12.75">
      <c r="A489" s="282" t="s">
        <v>385</v>
      </c>
      <c r="B489" s="74" t="s">
        <v>386</v>
      </c>
      <c r="C489" s="75" t="s">
        <v>213</v>
      </c>
    </row>
    <row r="490" spans="1:3" ht="12.75">
      <c r="A490" s="282" t="s">
        <v>443</v>
      </c>
      <c r="B490" s="74" t="s">
        <v>444</v>
      </c>
      <c r="C490" s="75" t="s">
        <v>189</v>
      </c>
    </row>
    <row r="491" spans="1:3" ht="12.75">
      <c r="A491" s="282" t="s">
        <v>445</v>
      </c>
      <c r="B491" s="74" t="s">
        <v>444</v>
      </c>
      <c r="C491" s="75" t="s">
        <v>213</v>
      </c>
    </row>
    <row r="492" spans="1:3" ht="12.75">
      <c r="A492" s="282" t="s">
        <v>1266</v>
      </c>
      <c r="B492" s="74" t="s">
        <v>444</v>
      </c>
      <c r="C492" s="75" t="s">
        <v>278</v>
      </c>
    </row>
    <row r="493" spans="1:3" ht="12.75">
      <c r="A493" s="282" t="s">
        <v>1213</v>
      </c>
      <c r="B493" s="74" t="s">
        <v>1214</v>
      </c>
      <c r="C493" s="75" t="s">
        <v>213</v>
      </c>
    </row>
    <row r="494" spans="1:3" ht="12.75">
      <c r="A494" s="282" t="s">
        <v>1547</v>
      </c>
      <c r="B494" s="74" t="s">
        <v>1214</v>
      </c>
      <c r="C494" s="75" t="s">
        <v>308</v>
      </c>
    </row>
    <row r="495" spans="1:3" ht="12.75">
      <c r="A495" s="282" t="s">
        <v>1264</v>
      </c>
      <c r="B495" s="74" t="s">
        <v>277</v>
      </c>
      <c r="C495" s="75" t="s">
        <v>309</v>
      </c>
    </row>
    <row r="496" spans="1:3" ht="12.75">
      <c r="A496" s="282" t="s">
        <v>407</v>
      </c>
      <c r="B496" s="74" t="s">
        <v>408</v>
      </c>
      <c r="C496" s="75" t="s">
        <v>309</v>
      </c>
    </row>
    <row r="497" spans="1:3" ht="12.75">
      <c r="A497" s="282" t="s">
        <v>1215</v>
      </c>
      <c r="B497" s="74" t="s">
        <v>1216</v>
      </c>
      <c r="C497" s="75" t="s">
        <v>309</v>
      </c>
    </row>
    <row r="498" spans="1:3" ht="12.75">
      <c r="A498" s="282" t="s">
        <v>1217</v>
      </c>
      <c r="B498" s="74" t="s">
        <v>1216</v>
      </c>
      <c r="C498" s="75" t="s">
        <v>278</v>
      </c>
    </row>
    <row r="499" spans="1:3" ht="12.75">
      <c r="A499" s="282" t="s">
        <v>414</v>
      </c>
      <c r="B499" s="74" t="s">
        <v>415</v>
      </c>
      <c r="C499" s="75" t="s">
        <v>189</v>
      </c>
    </row>
    <row r="500" spans="1:3" ht="12.75">
      <c r="A500" s="282" t="s">
        <v>1258</v>
      </c>
      <c r="B500" s="74" t="s">
        <v>1259</v>
      </c>
      <c r="C500" s="75" t="s">
        <v>278</v>
      </c>
    </row>
    <row r="501" spans="1:3" ht="12.75">
      <c r="A501" s="282" t="s">
        <v>425</v>
      </c>
      <c r="B501" s="74" t="s">
        <v>426</v>
      </c>
      <c r="C501" s="75" t="s">
        <v>309</v>
      </c>
    </row>
    <row r="502" spans="1:3" ht="12.75">
      <c r="A502" s="282" t="s">
        <v>427</v>
      </c>
      <c r="B502" s="74" t="s">
        <v>426</v>
      </c>
      <c r="C502" s="75" t="s">
        <v>308</v>
      </c>
    </row>
    <row r="503" spans="1:3" ht="12.75">
      <c r="A503" s="282" t="s">
        <v>1257</v>
      </c>
      <c r="B503" s="74" t="s">
        <v>426</v>
      </c>
      <c r="C503" s="75" t="s">
        <v>356</v>
      </c>
    </row>
    <row r="504" spans="1:3" ht="12.75">
      <c r="A504" s="282" t="s">
        <v>1220</v>
      </c>
      <c r="B504" s="74" t="s">
        <v>1221</v>
      </c>
      <c r="C504" s="75" t="s">
        <v>213</v>
      </c>
    </row>
    <row r="505" spans="1:3" ht="12.75">
      <c r="A505" s="282" t="s">
        <v>1260</v>
      </c>
      <c r="B505" s="74" t="s">
        <v>1261</v>
      </c>
      <c r="C505" s="75" t="s">
        <v>213</v>
      </c>
    </row>
    <row r="506" spans="1:3" ht="12.75">
      <c r="A506" s="282" t="s">
        <v>1262</v>
      </c>
      <c r="B506" s="74" t="s">
        <v>1261</v>
      </c>
      <c r="C506" s="75" t="s">
        <v>309</v>
      </c>
    </row>
    <row r="507" spans="1:3" ht="12.75">
      <c r="A507" s="282" t="s">
        <v>416</v>
      </c>
      <c r="B507" s="74" t="s">
        <v>417</v>
      </c>
      <c r="C507" s="75" t="s">
        <v>309</v>
      </c>
    </row>
    <row r="508" spans="1:3" ht="12.75">
      <c r="A508" s="282" t="s">
        <v>433</v>
      </c>
      <c r="B508" s="74" t="s">
        <v>434</v>
      </c>
      <c r="C508" s="75" t="s">
        <v>95</v>
      </c>
    </row>
    <row r="509" spans="1:3" ht="12.75">
      <c r="A509" s="282" t="s">
        <v>663</v>
      </c>
      <c r="B509" s="74" t="s">
        <v>664</v>
      </c>
      <c r="C509" s="75" t="s">
        <v>213</v>
      </c>
    </row>
    <row r="510" spans="1:3" ht="12.75">
      <c r="A510" s="282" t="s">
        <v>1277</v>
      </c>
      <c r="B510" s="74" t="s">
        <v>488</v>
      </c>
      <c r="C510" s="75" t="s">
        <v>190</v>
      </c>
    </row>
    <row r="511" spans="1:3" ht="12.75">
      <c r="A511" s="282" t="s">
        <v>487</v>
      </c>
      <c r="B511" s="74" t="s">
        <v>488</v>
      </c>
      <c r="C511" s="75" t="s">
        <v>189</v>
      </c>
    </row>
    <row r="512" spans="1:3" ht="12.75">
      <c r="A512" s="282" t="s">
        <v>489</v>
      </c>
      <c r="B512" s="74" t="s">
        <v>488</v>
      </c>
      <c r="C512" s="75" t="s">
        <v>213</v>
      </c>
    </row>
    <row r="513" spans="1:3" ht="12.75">
      <c r="A513" s="282" t="s">
        <v>490</v>
      </c>
      <c r="B513" s="74" t="s">
        <v>488</v>
      </c>
      <c r="C513" s="75" t="s">
        <v>309</v>
      </c>
    </row>
    <row r="514" spans="1:3" ht="12.75">
      <c r="A514" s="282" t="s">
        <v>491</v>
      </c>
      <c r="B514" s="74" t="s">
        <v>488</v>
      </c>
      <c r="C514" s="75" t="s">
        <v>278</v>
      </c>
    </row>
    <row r="515" spans="1:3" ht="12.75">
      <c r="A515" s="282" t="s">
        <v>492</v>
      </c>
      <c r="B515" s="74" t="s">
        <v>488</v>
      </c>
      <c r="C515" s="75" t="s">
        <v>308</v>
      </c>
    </row>
    <row r="516" spans="1:3" ht="12.75">
      <c r="A516" s="282" t="s">
        <v>1278</v>
      </c>
      <c r="B516" s="74" t="s">
        <v>488</v>
      </c>
      <c r="C516" s="75" t="s">
        <v>356</v>
      </c>
    </row>
    <row r="517" spans="1:3" ht="12.75">
      <c r="A517" s="282" t="s">
        <v>493</v>
      </c>
      <c r="B517" s="74" t="s">
        <v>488</v>
      </c>
      <c r="C517" s="75" t="s">
        <v>95</v>
      </c>
    </row>
    <row r="518" spans="1:3" ht="12.75">
      <c r="A518" s="282" t="s">
        <v>476</v>
      </c>
      <c r="B518" s="74" t="s">
        <v>477</v>
      </c>
      <c r="C518" s="75" t="s">
        <v>189</v>
      </c>
    </row>
    <row r="519" spans="1:3" ht="12.75">
      <c r="A519" s="282" t="s">
        <v>725</v>
      </c>
      <c r="B519" s="74" t="s">
        <v>726</v>
      </c>
      <c r="C519" s="75" t="s">
        <v>213</v>
      </c>
    </row>
    <row r="520" spans="1:3" ht="12.75">
      <c r="A520" s="282" t="s">
        <v>727</v>
      </c>
      <c r="B520" s="74" t="s">
        <v>726</v>
      </c>
      <c r="C520" s="75" t="s">
        <v>308</v>
      </c>
    </row>
    <row r="521" spans="1:3" ht="12.75">
      <c r="A521" s="282" t="s">
        <v>485</v>
      </c>
      <c r="B521" s="74" t="s">
        <v>486</v>
      </c>
      <c r="C521" s="75" t="s">
        <v>213</v>
      </c>
    </row>
    <row r="522" spans="1:3" ht="12.75">
      <c r="A522" s="282" t="s">
        <v>594</v>
      </c>
      <c r="B522" s="74" t="s">
        <v>595</v>
      </c>
      <c r="C522" s="75" t="s">
        <v>213</v>
      </c>
    </row>
    <row r="523" spans="1:3" ht="12.75">
      <c r="A523" s="282" t="s">
        <v>1320</v>
      </c>
      <c r="B523" s="74" t="s">
        <v>595</v>
      </c>
      <c r="C523" s="75" t="s">
        <v>309</v>
      </c>
    </row>
    <row r="524" spans="1:3" ht="12.75">
      <c r="A524" s="282" t="s">
        <v>596</v>
      </c>
      <c r="B524" s="74" t="s">
        <v>595</v>
      </c>
      <c r="C524" s="75" t="s">
        <v>278</v>
      </c>
    </row>
    <row r="525" spans="1:3" ht="12.75">
      <c r="A525" s="282" t="s">
        <v>1321</v>
      </c>
      <c r="B525" s="74" t="s">
        <v>595</v>
      </c>
      <c r="C525" s="75" t="s">
        <v>308</v>
      </c>
    </row>
    <row r="526" spans="1:3" ht="12.75">
      <c r="A526" s="282" t="s">
        <v>597</v>
      </c>
      <c r="B526" s="74" t="s">
        <v>595</v>
      </c>
      <c r="C526" s="75" t="s">
        <v>356</v>
      </c>
    </row>
    <row r="527" spans="1:3" ht="12.75">
      <c r="A527" s="282" t="s">
        <v>1322</v>
      </c>
      <c r="B527" s="74" t="s">
        <v>595</v>
      </c>
      <c r="C527" s="75" t="s">
        <v>95</v>
      </c>
    </row>
    <row r="528" spans="1:3" ht="12.75">
      <c r="A528" s="282" t="s">
        <v>872</v>
      </c>
      <c r="B528" s="74" t="s">
        <v>873</v>
      </c>
      <c r="C528" s="75" t="s">
        <v>213</v>
      </c>
    </row>
    <row r="529" spans="1:3" ht="12.75">
      <c r="A529" s="282" t="s">
        <v>684</v>
      </c>
      <c r="B529" s="74" t="s">
        <v>685</v>
      </c>
      <c r="C529" s="75" t="s">
        <v>190</v>
      </c>
    </row>
    <row r="530" spans="1:3" ht="12.75">
      <c r="A530" s="282" t="s">
        <v>686</v>
      </c>
      <c r="B530" s="74" t="s">
        <v>685</v>
      </c>
      <c r="C530" s="75" t="s">
        <v>189</v>
      </c>
    </row>
    <row r="531" spans="1:3" ht="12.75">
      <c r="A531" s="282" t="s">
        <v>687</v>
      </c>
      <c r="B531" s="74" t="s">
        <v>685</v>
      </c>
      <c r="C531" s="75" t="s">
        <v>213</v>
      </c>
    </row>
    <row r="532" spans="1:3" ht="12.75">
      <c r="A532" s="282" t="s">
        <v>688</v>
      </c>
      <c r="B532" s="74" t="s">
        <v>685</v>
      </c>
      <c r="C532" s="75" t="s">
        <v>308</v>
      </c>
    </row>
    <row r="533" spans="1:3" ht="12.75">
      <c r="A533" s="282" t="s">
        <v>689</v>
      </c>
      <c r="B533" s="74" t="s">
        <v>685</v>
      </c>
      <c r="C533" s="75" t="s">
        <v>95</v>
      </c>
    </row>
    <row r="534" spans="1:3" ht="12.75">
      <c r="A534" s="282" t="s">
        <v>690</v>
      </c>
      <c r="B534" s="74" t="s">
        <v>685</v>
      </c>
      <c r="C534" s="75" t="s">
        <v>451</v>
      </c>
    </row>
    <row r="535" spans="1:3" ht="12.75">
      <c r="A535" s="282" t="s">
        <v>691</v>
      </c>
      <c r="B535" s="74" t="s">
        <v>692</v>
      </c>
      <c r="C535" s="75" t="s">
        <v>309</v>
      </c>
    </row>
    <row r="536" spans="1:3" ht="12.75">
      <c r="A536" s="282" t="s">
        <v>1342</v>
      </c>
      <c r="B536" s="74" t="s">
        <v>1343</v>
      </c>
      <c r="C536" s="75" t="s">
        <v>190</v>
      </c>
    </row>
    <row r="537" spans="1:3" ht="12.75">
      <c r="A537" s="282" t="s">
        <v>677</v>
      </c>
      <c r="B537" s="74" t="s">
        <v>678</v>
      </c>
      <c r="C537" s="75" t="s">
        <v>308</v>
      </c>
    </row>
    <row r="538" spans="1:3" ht="12.75">
      <c r="A538" s="282" t="s">
        <v>679</v>
      </c>
      <c r="B538" s="74" t="s">
        <v>678</v>
      </c>
      <c r="C538" s="75" t="s">
        <v>95</v>
      </c>
    </row>
    <row r="539" spans="1:3" ht="12.75">
      <c r="A539" s="282" t="s">
        <v>680</v>
      </c>
      <c r="B539" s="74" t="s">
        <v>678</v>
      </c>
      <c r="C539" s="75" t="s">
        <v>451</v>
      </c>
    </row>
    <row r="540" spans="1:3" ht="12.75">
      <c r="A540" s="282" t="s">
        <v>1340</v>
      </c>
      <c r="B540" s="74" t="s">
        <v>678</v>
      </c>
      <c r="C540" s="75" t="s">
        <v>453</v>
      </c>
    </row>
    <row r="541" spans="1:3" ht="12.75">
      <c r="A541" s="282" t="s">
        <v>1341</v>
      </c>
      <c r="B541" s="74" t="s">
        <v>678</v>
      </c>
      <c r="C541" s="75" t="s">
        <v>389</v>
      </c>
    </row>
    <row r="542" spans="1:3" ht="12.75">
      <c r="A542" s="282" t="s">
        <v>681</v>
      </c>
      <c r="B542" s="74" t="s">
        <v>678</v>
      </c>
      <c r="C542" s="75" t="s">
        <v>394</v>
      </c>
    </row>
    <row r="543" spans="1:3" ht="12.75">
      <c r="A543" s="282" t="s">
        <v>682</v>
      </c>
      <c r="B543" s="74" t="s">
        <v>678</v>
      </c>
      <c r="C543" s="75" t="s">
        <v>546</v>
      </c>
    </row>
    <row r="544" spans="1:3" ht="12.75">
      <c r="A544" s="282" t="s">
        <v>683</v>
      </c>
      <c r="B544" s="74" t="s">
        <v>678</v>
      </c>
      <c r="C544" s="75" t="s">
        <v>310</v>
      </c>
    </row>
    <row r="545" spans="1:3" ht="12.75">
      <c r="A545" s="282" t="s">
        <v>576</v>
      </c>
      <c r="B545" s="74" t="s">
        <v>577</v>
      </c>
      <c r="C545" s="75" t="s">
        <v>213</v>
      </c>
    </row>
    <row r="546" spans="1:3" ht="12.75">
      <c r="A546" s="282" t="s">
        <v>763</v>
      </c>
      <c r="B546" s="74" t="s">
        <v>764</v>
      </c>
      <c r="C546" s="75" t="s">
        <v>309</v>
      </c>
    </row>
    <row r="547" spans="1:3" ht="12.75">
      <c r="A547" s="282" t="s">
        <v>765</v>
      </c>
      <c r="B547" s="74" t="s">
        <v>766</v>
      </c>
      <c r="C547" s="75" t="s">
        <v>278</v>
      </c>
    </row>
    <row r="548" spans="1:3" ht="12.75">
      <c r="A548" s="282" t="s">
        <v>767</v>
      </c>
      <c r="B548" s="74" t="s">
        <v>766</v>
      </c>
      <c r="C548" s="75" t="s">
        <v>308</v>
      </c>
    </row>
    <row r="549" spans="1:3" ht="12.75">
      <c r="A549" s="282" t="s">
        <v>1372</v>
      </c>
      <c r="B549" s="74" t="s">
        <v>766</v>
      </c>
      <c r="C549" s="75" t="s">
        <v>356</v>
      </c>
    </row>
    <row r="550" spans="1:3" ht="12.75">
      <c r="A550" s="282" t="s">
        <v>1373</v>
      </c>
      <c r="B550" s="74" t="s">
        <v>766</v>
      </c>
      <c r="C550" s="75" t="s">
        <v>95</v>
      </c>
    </row>
    <row r="551" spans="1:3" ht="12.75">
      <c r="A551" s="282" t="s">
        <v>1374</v>
      </c>
      <c r="B551" s="74" t="s">
        <v>766</v>
      </c>
      <c r="C551" s="75" t="s">
        <v>453</v>
      </c>
    </row>
    <row r="552" spans="1:3" ht="12.75">
      <c r="A552" s="282" t="s">
        <v>768</v>
      </c>
      <c r="B552" s="74" t="s">
        <v>766</v>
      </c>
      <c r="C552" s="75" t="s">
        <v>389</v>
      </c>
    </row>
    <row r="553" spans="1:3" ht="12.75">
      <c r="A553" s="282" t="s">
        <v>769</v>
      </c>
      <c r="B553" s="74" t="s">
        <v>766</v>
      </c>
      <c r="C553" s="75" t="s">
        <v>394</v>
      </c>
    </row>
    <row r="554" spans="1:3" ht="12.75">
      <c r="A554" s="282" t="s">
        <v>770</v>
      </c>
      <c r="B554" s="74" t="s">
        <v>766</v>
      </c>
      <c r="C554" s="75" t="s">
        <v>396</v>
      </c>
    </row>
    <row r="555" spans="1:3" ht="12.75">
      <c r="A555" s="282" t="s">
        <v>771</v>
      </c>
      <c r="B555" s="74" t="s">
        <v>766</v>
      </c>
      <c r="C555" s="75" t="s">
        <v>713</v>
      </c>
    </row>
    <row r="556" spans="1:3" ht="12.75">
      <c r="A556" s="282" t="s">
        <v>772</v>
      </c>
      <c r="B556" s="74" t="s">
        <v>766</v>
      </c>
      <c r="C556" s="75" t="s">
        <v>740</v>
      </c>
    </row>
    <row r="557" spans="1:3" ht="12.75">
      <c r="A557" s="282" t="s">
        <v>773</v>
      </c>
      <c r="B557" s="74" t="s">
        <v>766</v>
      </c>
      <c r="C557" s="75" t="s">
        <v>715</v>
      </c>
    </row>
    <row r="558" spans="1:3" ht="12.75">
      <c r="A558" s="282" t="s">
        <v>774</v>
      </c>
      <c r="B558" s="74" t="s">
        <v>766</v>
      </c>
      <c r="C558" s="75" t="s">
        <v>775</v>
      </c>
    </row>
    <row r="559" spans="1:3" ht="12.75">
      <c r="A559" s="282" t="s">
        <v>776</v>
      </c>
      <c r="B559" s="74" t="s">
        <v>777</v>
      </c>
      <c r="C559" s="75" t="s">
        <v>278</v>
      </c>
    </row>
    <row r="560" spans="1:3" ht="12.75">
      <c r="A560" s="282" t="s">
        <v>894</v>
      </c>
      <c r="B560" s="74" t="s">
        <v>895</v>
      </c>
      <c r="C560" s="75" t="s">
        <v>189</v>
      </c>
    </row>
    <row r="561" spans="1:3" ht="12.75">
      <c r="A561" s="282" t="s">
        <v>699</v>
      </c>
      <c r="B561" s="74" t="s">
        <v>700</v>
      </c>
      <c r="C561" s="75" t="s">
        <v>189</v>
      </c>
    </row>
    <row r="562" spans="1:3" ht="12.75">
      <c r="A562" s="282" t="s">
        <v>1344</v>
      </c>
      <c r="B562" s="74" t="s">
        <v>700</v>
      </c>
      <c r="C562" s="75" t="s">
        <v>213</v>
      </c>
    </row>
    <row r="563" spans="1:3" ht="12.75">
      <c r="A563" s="282" t="s">
        <v>701</v>
      </c>
      <c r="B563" s="74" t="s">
        <v>700</v>
      </c>
      <c r="C563" s="75" t="s">
        <v>309</v>
      </c>
    </row>
    <row r="564" spans="1:3" ht="12.75">
      <c r="A564" s="282" t="s">
        <v>702</v>
      </c>
      <c r="B564" s="74" t="s">
        <v>700</v>
      </c>
      <c r="C564" s="75" t="s">
        <v>453</v>
      </c>
    </row>
    <row r="565" spans="1:3" ht="12.75">
      <c r="A565" s="282" t="s">
        <v>1345</v>
      </c>
      <c r="B565" s="74" t="s">
        <v>700</v>
      </c>
      <c r="C565" s="75" t="s">
        <v>389</v>
      </c>
    </row>
    <row r="566" spans="1:3" ht="12.75">
      <c r="A566" s="282" t="s">
        <v>1346</v>
      </c>
      <c r="B566" s="74" t="s">
        <v>700</v>
      </c>
      <c r="C566" s="75" t="s">
        <v>394</v>
      </c>
    </row>
    <row r="567" spans="1:3" ht="12.75">
      <c r="A567" s="282" t="s">
        <v>703</v>
      </c>
      <c r="B567" s="74" t="s">
        <v>700</v>
      </c>
      <c r="C567" s="75" t="s">
        <v>396</v>
      </c>
    </row>
    <row r="568" spans="1:3" ht="12.75">
      <c r="A568" s="282" t="s">
        <v>496</v>
      </c>
      <c r="B568" s="74" t="s">
        <v>497</v>
      </c>
      <c r="C568" s="75" t="s">
        <v>213</v>
      </c>
    </row>
    <row r="569" spans="1:3" ht="12.75">
      <c r="A569" s="282" t="s">
        <v>1478</v>
      </c>
      <c r="B569" s="74" t="s">
        <v>1479</v>
      </c>
      <c r="C569" s="75" t="s">
        <v>213</v>
      </c>
    </row>
    <row r="570" spans="1:3" ht="12.75">
      <c r="A570" s="282" t="s">
        <v>704</v>
      </c>
      <c r="B570" s="74" t="s">
        <v>705</v>
      </c>
      <c r="C570" s="75" t="s">
        <v>189</v>
      </c>
    </row>
    <row r="571" spans="1:3" ht="12.75">
      <c r="A571" s="282" t="s">
        <v>600</v>
      </c>
      <c r="B571" s="74" t="s">
        <v>599</v>
      </c>
      <c r="C571" s="75" t="s">
        <v>309</v>
      </c>
    </row>
    <row r="572" spans="1:3" ht="12.75">
      <c r="A572" s="282" t="s">
        <v>601</v>
      </c>
      <c r="B572" s="74" t="s">
        <v>599</v>
      </c>
      <c r="C572" s="75" t="s">
        <v>308</v>
      </c>
    </row>
    <row r="573" spans="1:3" ht="12.75">
      <c r="A573" s="282" t="s">
        <v>598</v>
      </c>
      <c r="B573" s="74" t="s">
        <v>599</v>
      </c>
      <c r="C573" s="75" t="s">
        <v>213</v>
      </c>
    </row>
    <row r="574" spans="1:3" ht="12.75">
      <c r="A574" s="282" t="s">
        <v>785</v>
      </c>
      <c r="B574" s="74" t="s">
        <v>786</v>
      </c>
      <c r="C574" s="75" t="s">
        <v>190</v>
      </c>
    </row>
    <row r="575" spans="1:3" ht="12.75">
      <c r="A575" s="282" t="s">
        <v>787</v>
      </c>
      <c r="B575" s="74" t="s">
        <v>788</v>
      </c>
      <c r="C575" s="75" t="s">
        <v>190</v>
      </c>
    </row>
    <row r="576" spans="1:3" ht="12.75">
      <c r="A576" s="282" t="s">
        <v>783</v>
      </c>
      <c r="B576" s="74" t="s">
        <v>784</v>
      </c>
      <c r="C576" s="75" t="s">
        <v>190</v>
      </c>
    </row>
    <row r="577" spans="1:3" ht="12.75">
      <c r="A577" s="282" t="s">
        <v>789</v>
      </c>
      <c r="B577" s="74" t="s">
        <v>790</v>
      </c>
      <c r="C577" s="75" t="s">
        <v>278</v>
      </c>
    </row>
    <row r="578" spans="1:3" ht="12.75">
      <c r="A578" s="282" t="s">
        <v>791</v>
      </c>
      <c r="B578" s="74" t="s">
        <v>790</v>
      </c>
      <c r="C578" s="75" t="s">
        <v>308</v>
      </c>
    </row>
    <row r="579" spans="1:3" ht="12.75">
      <c r="A579" s="282" t="s">
        <v>792</v>
      </c>
      <c r="B579" s="74" t="s">
        <v>793</v>
      </c>
      <c r="C579" s="75" t="s">
        <v>190</v>
      </c>
    </row>
    <row r="580" spans="1:3" ht="12.75">
      <c r="A580" s="282" t="s">
        <v>794</v>
      </c>
      <c r="B580" s="74" t="s">
        <v>795</v>
      </c>
      <c r="C580" s="75" t="s">
        <v>190</v>
      </c>
    </row>
    <row r="581" spans="1:3" ht="12.75">
      <c r="A581" s="282" t="s">
        <v>796</v>
      </c>
      <c r="B581" s="74" t="s">
        <v>797</v>
      </c>
      <c r="C581" s="75" t="s">
        <v>190</v>
      </c>
    </row>
    <row r="582" spans="1:3" ht="12.75">
      <c r="A582" s="282" t="s">
        <v>802</v>
      </c>
      <c r="B582" s="74" t="s">
        <v>803</v>
      </c>
      <c r="C582" s="75" t="s">
        <v>190</v>
      </c>
    </row>
    <row r="583" spans="1:3" ht="12.75">
      <c r="A583" s="282" t="s">
        <v>798</v>
      </c>
      <c r="B583" s="74" t="s">
        <v>799</v>
      </c>
      <c r="C583" s="75" t="s">
        <v>190</v>
      </c>
    </row>
    <row r="584" spans="1:3" ht="12.75">
      <c r="A584" s="282" t="s">
        <v>1377</v>
      </c>
      <c r="B584" s="74" t="s">
        <v>1378</v>
      </c>
      <c r="C584" s="75" t="s">
        <v>190</v>
      </c>
    </row>
    <row r="585" spans="1:3" ht="12.75">
      <c r="A585" s="282" t="s">
        <v>800</v>
      </c>
      <c r="B585" s="74" t="s">
        <v>801</v>
      </c>
      <c r="C585" s="75" t="s">
        <v>190</v>
      </c>
    </row>
    <row r="586" spans="1:3" ht="12.75">
      <c r="A586" s="282" t="s">
        <v>804</v>
      </c>
      <c r="B586" s="74" t="s">
        <v>805</v>
      </c>
      <c r="C586" s="75" t="s">
        <v>190</v>
      </c>
    </row>
    <row r="587" spans="1:3" ht="12.75">
      <c r="A587" s="282" t="s">
        <v>806</v>
      </c>
      <c r="B587" s="74" t="s">
        <v>807</v>
      </c>
      <c r="C587" s="75" t="s">
        <v>190</v>
      </c>
    </row>
    <row r="588" spans="1:3" ht="12.75">
      <c r="A588" s="282" t="s">
        <v>1379</v>
      </c>
      <c r="B588" s="74" t="s">
        <v>1380</v>
      </c>
      <c r="C588" s="75" t="s">
        <v>190</v>
      </c>
    </row>
    <row r="589" spans="1:3" ht="12.75">
      <c r="A589" s="282" t="s">
        <v>808</v>
      </c>
      <c r="B589" s="74" t="s">
        <v>809</v>
      </c>
      <c r="C589" s="75" t="s">
        <v>190</v>
      </c>
    </row>
    <row r="590" spans="1:3" ht="12.75">
      <c r="A590" s="282" t="s">
        <v>810</v>
      </c>
      <c r="B590" s="74" t="s">
        <v>811</v>
      </c>
      <c r="C590" s="75" t="s">
        <v>190</v>
      </c>
    </row>
    <row r="591" spans="1:3" ht="12.75">
      <c r="A591" s="282" t="s">
        <v>812</v>
      </c>
      <c r="B591" s="74" t="s">
        <v>813</v>
      </c>
      <c r="C591" s="75" t="s">
        <v>190</v>
      </c>
    </row>
    <row r="592" spans="1:3" ht="12.75">
      <c r="A592" s="282" t="s">
        <v>1381</v>
      </c>
      <c r="B592" s="74" t="s">
        <v>1382</v>
      </c>
      <c r="C592" s="75" t="s">
        <v>190</v>
      </c>
    </row>
    <row r="593" spans="1:3" ht="12.75">
      <c r="A593" s="282" t="s">
        <v>1390</v>
      </c>
      <c r="B593" s="74" t="s">
        <v>1393</v>
      </c>
      <c r="C593" s="75" t="s">
        <v>190</v>
      </c>
    </row>
    <row r="594" spans="1:3" ht="12.75">
      <c r="A594" s="282" t="s">
        <v>814</v>
      </c>
      <c r="B594" s="74" t="s">
        <v>815</v>
      </c>
      <c r="C594" s="75" t="s">
        <v>190</v>
      </c>
    </row>
    <row r="595" spans="1:3" ht="12.75">
      <c r="A595" s="282" t="s">
        <v>1388</v>
      </c>
      <c r="B595" s="74" t="s">
        <v>1389</v>
      </c>
      <c r="C595" s="75" t="s">
        <v>190</v>
      </c>
    </row>
    <row r="596" spans="1:3" ht="12.75">
      <c r="A596" s="282" t="s">
        <v>816</v>
      </c>
      <c r="B596" s="74" t="s">
        <v>777</v>
      </c>
      <c r="C596" s="75" t="s">
        <v>190</v>
      </c>
    </row>
    <row r="597" spans="1:3" ht="12.75">
      <c r="A597" s="282" t="s">
        <v>819</v>
      </c>
      <c r="B597" s="74" t="s">
        <v>820</v>
      </c>
      <c r="C597" s="75" t="s">
        <v>308</v>
      </c>
    </row>
    <row r="598" spans="1:3" ht="12.75">
      <c r="A598" s="282" t="s">
        <v>817</v>
      </c>
      <c r="B598" s="74" t="s">
        <v>818</v>
      </c>
      <c r="C598" s="75" t="s">
        <v>190</v>
      </c>
    </row>
    <row r="599" spans="1:3" ht="12.75">
      <c r="A599" s="282" t="s">
        <v>821</v>
      </c>
      <c r="B599" s="74" t="s">
        <v>822</v>
      </c>
      <c r="C599" s="75" t="s">
        <v>213</v>
      </c>
    </row>
    <row r="600" spans="1:3" ht="12.75">
      <c r="A600" s="282" t="s">
        <v>1394</v>
      </c>
      <c r="B600" s="74" t="s">
        <v>1395</v>
      </c>
      <c r="C600" s="75" t="s">
        <v>190</v>
      </c>
    </row>
    <row r="601" spans="1:3" ht="12.75">
      <c r="A601" s="282" t="s">
        <v>1396</v>
      </c>
      <c r="B601" s="74" t="s">
        <v>468</v>
      </c>
      <c r="C601" s="75" t="s">
        <v>190</v>
      </c>
    </row>
    <row r="602" spans="1:3" ht="12.75">
      <c r="A602" s="282" t="s">
        <v>494</v>
      </c>
      <c r="B602" s="74" t="s">
        <v>495</v>
      </c>
      <c r="C602" s="75" t="s">
        <v>213</v>
      </c>
    </row>
    <row r="603" spans="1:3" ht="12.75">
      <c r="A603" s="297" t="s">
        <v>1072</v>
      </c>
      <c r="B603" s="74" t="s">
        <v>495</v>
      </c>
      <c r="C603" s="298" t="s">
        <v>308</v>
      </c>
    </row>
    <row r="604" spans="1:3" ht="12.75">
      <c r="A604" s="282" t="s">
        <v>578</v>
      </c>
      <c r="B604" s="74" t="s">
        <v>579</v>
      </c>
      <c r="C604" s="75" t="s">
        <v>190</v>
      </c>
    </row>
    <row r="605" spans="1:3" ht="12.75">
      <c r="A605" s="282" t="s">
        <v>580</v>
      </c>
      <c r="B605" s="74" t="s">
        <v>579</v>
      </c>
      <c r="C605" s="75" t="s">
        <v>189</v>
      </c>
    </row>
    <row r="606" spans="1:3" ht="12.75">
      <c r="A606" s="282" t="s">
        <v>581</v>
      </c>
      <c r="B606" s="74" t="s">
        <v>579</v>
      </c>
      <c r="C606" s="75" t="s">
        <v>213</v>
      </c>
    </row>
    <row r="607" spans="1:3" ht="12.75">
      <c r="A607" s="282" t="s">
        <v>582</v>
      </c>
      <c r="B607" s="74" t="s">
        <v>579</v>
      </c>
      <c r="C607" s="75" t="s">
        <v>308</v>
      </c>
    </row>
    <row r="608" spans="1:3" ht="12.75">
      <c r="A608" s="282" t="s">
        <v>1306</v>
      </c>
      <c r="B608" s="74" t="s">
        <v>579</v>
      </c>
      <c r="C608" s="75" t="s">
        <v>389</v>
      </c>
    </row>
    <row r="609" spans="1:3" ht="12.75">
      <c r="A609" s="348" t="s">
        <v>1062</v>
      </c>
      <c r="B609" s="349" t="s">
        <v>1063</v>
      </c>
      <c r="C609" s="350" t="s">
        <v>213</v>
      </c>
    </row>
    <row r="610" spans="1:3" ht="12.75">
      <c r="A610" s="282" t="s">
        <v>1307</v>
      </c>
      <c r="B610" s="74" t="s">
        <v>1315</v>
      </c>
      <c r="C610" s="75" t="s">
        <v>309</v>
      </c>
    </row>
    <row r="611" spans="1:3" ht="12.75">
      <c r="A611" s="282" t="s">
        <v>1159</v>
      </c>
      <c r="B611" s="74" t="s">
        <v>1160</v>
      </c>
      <c r="C611" s="75" t="s">
        <v>213</v>
      </c>
    </row>
    <row r="612" spans="1:3" ht="12.75">
      <c r="A612" s="282" t="s">
        <v>1533</v>
      </c>
      <c r="B612" s="74" t="s">
        <v>1160</v>
      </c>
      <c r="C612" s="75" t="s">
        <v>309</v>
      </c>
    </row>
    <row r="613" spans="1:3" ht="12.75">
      <c r="A613" s="282" t="s">
        <v>1161</v>
      </c>
      <c r="B613" s="74" t="s">
        <v>1160</v>
      </c>
      <c r="C613" s="75" t="s">
        <v>308</v>
      </c>
    </row>
    <row r="614" spans="1:3" ht="12.75">
      <c r="A614" s="282" t="s">
        <v>1162</v>
      </c>
      <c r="B614" s="74" t="s">
        <v>1160</v>
      </c>
      <c r="C614" s="75" t="s">
        <v>356</v>
      </c>
    </row>
    <row r="615" spans="1:3" ht="12.75">
      <c r="A615" s="282" t="s">
        <v>1163</v>
      </c>
      <c r="B615" s="74" t="s">
        <v>1160</v>
      </c>
      <c r="C615" s="75" t="s">
        <v>95</v>
      </c>
    </row>
    <row r="616" spans="1:3" ht="12.75">
      <c r="A616" s="282" t="s">
        <v>1534</v>
      </c>
      <c r="B616" s="74" t="s">
        <v>1160</v>
      </c>
      <c r="C616" s="75" t="s">
        <v>453</v>
      </c>
    </row>
    <row r="617" spans="1:3" ht="12.75">
      <c r="A617" s="282" t="s">
        <v>498</v>
      </c>
      <c r="B617" s="74" t="s">
        <v>499</v>
      </c>
      <c r="C617" s="75" t="s">
        <v>190</v>
      </c>
    </row>
    <row r="618" spans="1:3" ht="12.75">
      <c r="A618" s="282" t="s">
        <v>500</v>
      </c>
      <c r="B618" s="74" t="s">
        <v>499</v>
      </c>
      <c r="C618" s="75" t="s">
        <v>278</v>
      </c>
    </row>
    <row r="619" spans="1:3" ht="12.75">
      <c r="A619" s="282" t="s">
        <v>501</v>
      </c>
      <c r="B619" s="74" t="s">
        <v>499</v>
      </c>
      <c r="C619" s="75" t="s">
        <v>356</v>
      </c>
    </row>
    <row r="620" spans="1:3" ht="12.75">
      <c r="A620" s="282" t="s">
        <v>502</v>
      </c>
      <c r="B620" s="74" t="s">
        <v>499</v>
      </c>
      <c r="C620" s="75" t="s">
        <v>95</v>
      </c>
    </row>
    <row r="621" spans="1:3" ht="12.75">
      <c r="A621" s="282" t="s">
        <v>1280</v>
      </c>
      <c r="B621" s="74" t="s">
        <v>499</v>
      </c>
      <c r="C621" s="75" t="s">
        <v>453</v>
      </c>
    </row>
    <row r="622" spans="1:3" ht="12.75">
      <c r="A622" s="282" t="s">
        <v>503</v>
      </c>
      <c r="B622" s="74" t="s">
        <v>499</v>
      </c>
      <c r="C622" s="75" t="s">
        <v>389</v>
      </c>
    </row>
    <row r="623" spans="1:3" ht="12.75">
      <c r="A623" s="282" t="s">
        <v>1281</v>
      </c>
      <c r="B623" s="74" t="s">
        <v>499</v>
      </c>
      <c r="C623" s="75" t="s">
        <v>394</v>
      </c>
    </row>
    <row r="624" spans="1:3" ht="12.75">
      <c r="A624" s="282" t="s">
        <v>1279</v>
      </c>
      <c r="B624" s="74" t="s">
        <v>499</v>
      </c>
      <c r="C624" s="75" t="s">
        <v>189</v>
      </c>
    </row>
    <row r="625" spans="1:3" ht="12.75">
      <c r="A625" s="282" t="s">
        <v>504</v>
      </c>
      <c r="B625" s="74" t="s">
        <v>505</v>
      </c>
      <c r="C625" s="75" t="s">
        <v>278</v>
      </c>
    </row>
    <row r="626" spans="1:3" ht="12.75">
      <c r="A626" s="282" t="s">
        <v>506</v>
      </c>
      <c r="B626" s="74" t="s">
        <v>505</v>
      </c>
      <c r="C626" s="75" t="s">
        <v>308</v>
      </c>
    </row>
    <row r="627" spans="1:3" ht="12.75">
      <c r="A627" s="282" t="s">
        <v>507</v>
      </c>
      <c r="B627" s="74" t="s">
        <v>505</v>
      </c>
      <c r="C627" s="75" t="s">
        <v>453</v>
      </c>
    </row>
    <row r="628" spans="1:3" ht="12.75">
      <c r="A628" s="282" t="s">
        <v>508</v>
      </c>
      <c r="B628" s="74" t="s">
        <v>505</v>
      </c>
      <c r="C628" s="75" t="s">
        <v>394</v>
      </c>
    </row>
    <row r="629" spans="1:3" ht="12.75">
      <c r="A629" s="282" t="s">
        <v>1284</v>
      </c>
      <c r="B629" s="74" t="s">
        <v>505</v>
      </c>
      <c r="C629" s="75" t="s">
        <v>396</v>
      </c>
    </row>
    <row r="630" spans="1:3" ht="12.75">
      <c r="A630" s="282" t="s">
        <v>1157</v>
      </c>
      <c r="B630" s="74" t="s">
        <v>1158</v>
      </c>
      <c r="C630" s="75" t="s">
        <v>213</v>
      </c>
    </row>
    <row r="631" spans="1:3" ht="12.75">
      <c r="A631" s="282" t="s">
        <v>706</v>
      </c>
      <c r="B631" s="74" t="s">
        <v>707</v>
      </c>
      <c r="C631" s="75" t="s">
        <v>213</v>
      </c>
    </row>
    <row r="632" spans="1:3" ht="12.75">
      <c r="A632" s="282" t="s">
        <v>708</v>
      </c>
      <c r="B632" s="74" t="s">
        <v>707</v>
      </c>
      <c r="C632" s="75" t="s">
        <v>389</v>
      </c>
    </row>
    <row r="633" spans="1:3" ht="12.75">
      <c r="A633" s="282" t="s">
        <v>1347</v>
      </c>
      <c r="B633" s="74" t="s">
        <v>710</v>
      </c>
      <c r="C633" s="75" t="s">
        <v>213</v>
      </c>
    </row>
    <row r="634" spans="1:3" ht="12.75">
      <c r="A634" s="282" t="s">
        <v>709</v>
      </c>
      <c r="B634" s="74" t="s">
        <v>710</v>
      </c>
      <c r="C634" s="75" t="s">
        <v>309</v>
      </c>
    </row>
    <row r="635" spans="1:3" ht="12.75">
      <c r="A635" s="282" t="s">
        <v>711</v>
      </c>
      <c r="B635" s="74" t="s">
        <v>710</v>
      </c>
      <c r="C635" s="75" t="s">
        <v>278</v>
      </c>
    </row>
    <row r="636" spans="1:3" ht="12.75">
      <c r="A636" s="282" t="s">
        <v>712</v>
      </c>
      <c r="B636" s="74" t="s">
        <v>710</v>
      </c>
      <c r="C636" s="75" t="s">
        <v>310</v>
      </c>
    </row>
    <row r="637" spans="1:3" ht="12.75">
      <c r="A637" s="282" t="s">
        <v>1348</v>
      </c>
      <c r="B637" s="74" t="s">
        <v>710</v>
      </c>
      <c r="C637" s="75" t="s">
        <v>938</v>
      </c>
    </row>
    <row r="638" spans="1:3" ht="12.75">
      <c r="A638" s="282" t="s">
        <v>1349</v>
      </c>
      <c r="B638" s="74" t="s">
        <v>710</v>
      </c>
      <c r="C638" s="75" t="s">
        <v>740</v>
      </c>
    </row>
    <row r="639" spans="1:3" ht="12.75">
      <c r="A639" s="282" t="s">
        <v>714</v>
      </c>
      <c r="B639" s="74" t="s">
        <v>710</v>
      </c>
      <c r="C639" s="75" t="s">
        <v>715</v>
      </c>
    </row>
    <row r="640" spans="1:3" ht="12.75">
      <c r="A640" s="282" t="s">
        <v>717</v>
      </c>
      <c r="B640" s="74" t="s">
        <v>718</v>
      </c>
      <c r="C640" s="75" t="s">
        <v>189</v>
      </c>
    </row>
    <row r="641" spans="1:3" ht="12.75">
      <c r="A641" s="282" t="s">
        <v>665</v>
      </c>
      <c r="B641" s="74" t="s">
        <v>666</v>
      </c>
      <c r="C641" s="75" t="s">
        <v>189</v>
      </c>
    </row>
    <row r="642" spans="1:3" ht="12.75">
      <c r="A642" s="282" t="s">
        <v>602</v>
      </c>
      <c r="B642" s="74" t="s">
        <v>603</v>
      </c>
      <c r="C642" s="75" t="s">
        <v>309</v>
      </c>
    </row>
    <row r="643" spans="1:3" ht="12.75">
      <c r="A643" s="282" t="s">
        <v>1323</v>
      </c>
      <c r="B643" s="74" t="s">
        <v>603</v>
      </c>
      <c r="C643" s="75" t="s">
        <v>278</v>
      </c>
    </row>
    <row r="644" spans="1:3" ht="12.75">
      <c r="A644" s="282" t="s">
        <v>604</v>
      </c>
      <c r="B644" s="74" t="s">
        <v>603</v>
      </c>
      <c r="C644" s="75" t="s">
        <v>308</v>
      </c>
    </row>
    <row r="645" spans="1:3" ht="12.75">
      <c r="A645" s="282" t="s">
        <v>605</v>
      </c>
      <c r="B645" s="74" t="s">
        <v>603</v>
      </c>
      <c r="C645" s="75" t="s">
        <v>356</v>
      </c>
    </row>
    <row r="646" spans="1:3" ht="12.75">
      <c r="A646" s="282" t="s">
        <v>1324</v>
      </c>
      <c r="B646" s="74" t="s">
        <v>603</v>
      </c>
      <c r="C646" s="75" t="s">
        <v>95</v>
      </c>
    </row>
    <row r="647" spans="1:3" ht="12.75">
      <c r="A647" s="282" t="s">
        <v>667</v>
      </c>
      <c r="B647" s="74" t="s">
        <v>668</v>
      </c>
      <c r="C647" s="75" t="s">
        <v>189</v>
      </c>
    </row>
    <row r="648" spans="1:3" ht="12.75">
      <c r="A648" s="282" t="s">
        <v>513</v>
      </c>
      <c r="B648" s="74" t="s">
        <v>514</v>
      </c>
      <c r="C648" s="75" t="s">
        <v>213</v>
      </c>
    </row>
    <row r="649" spans="1:3" ht="12.75">
      <c r="A649" s="282" t="s">
        <v>515</v>
      </c>
      <c r="B649" s="74" t="s">
        <v>514</v>
      </c>
      <c r="C649" s="75" t="s">
        <v>309</v>
      </c>
    </row>
    <row r="650" spans="1:3" ht="12.75">
      <c r="A650" s="282" t="s">
        <v>516</v>
      </c>
      <c r="B650" s="74" t="s">
        <v>514</v>
      </c>
      <c r="C650" s="75" t="s">
        <v>356</v>
      </c>
    </row>
    <row r="651" spans="1:3" ht="12.75">
      <c r="A651" s="282" t="s">
        <v>517</v>
      </c>
      <c r="B651" s="74" t="s">
        <v>514</v>
      </c>
      <c r="C651" s="75" t="s">
        <v>95</v>
      </c>
    </row>
    <row r="652" spans="1:3" ht="12.75">
      <c r="A652" s="282" t="s">
        <v>518</v>
      </c>
      <c r="B652" s="74" t="s">
        <v>514</v>
      </c>
      <c r="C652" s="75" t="s">
        <v>453</v>
      </c>
    </row>
    <row r="653" spans="1:3" ht="12.75">
      <c r="A653" s="282" t="s">
        <v>1285</v>
      </c>
      <c r="B653" s="74" t="s">
        <v>514</v>
      </c>
      <c r="C653" s="75" t="s">
        <v>389</v>
      </c>
    </row>
    <row r="654" spans="1:3" ht="12.75">
      <c r="A654" s="282" t="s">
        <v>831</v>
      </c>
      <c r="B654" s="74" t="s">
        <v>832</v>
      </c>
      <c r="C654" s="75" t="s">
        <v>189</v>
      </c>
    </row>
    <row r="655" spans="1:3" ht="12.75">
      <c r="A655" s="282" t="s">
        <v>1164</v>
      </c>
      <c r="B655" s="74" t="s">
        <v>1165</v>
      </c>
      <c r="C655" s="75" t="s">
        <v>189</v>
      </c>
    </row>
    <row r="656" spans="1:3" ht="12.75">
      <c r="A656" s="282" t="s">
        <v>669</v>
      </c>
      <c r="B656" s="74" t="s">
        <v>670</v>
      </c>
      <c r="C656" s="75" t="s">
        <v>213</v>
      </c>
    </row>
    <row r="657" spans="1:3" ht="12.75">
      <c r="A657" s="282" t="s">
        <v>1335</v>
      </c>
      <c r="B657" s="74" t="s">
        <v>670</v>
      </c>
      <c r="C657" s="75" t="s">
        <v>356</v>
      </c>
    </row>
    <row r="658" spans="1:3" ht="12.75">
      <c r="A658" s="348" t="s">
        <v>1064</v>
      </c>
      <c r="B658" s="349" t="s">
        <v>670</v>
      </c>
      <c r="C658" s="350" t="s">
        <v>453</v>
      </c>
    </row>
    <row r="659" spans="1:3" ht="12.75">
      <c r="A659" s="282" t="s">
        <v>742</v>
      </c>
      <c r="B659" s="74" t="s">
        <v>743</v>
      </c>
      <c r="C659" s="75" t="s">
        <v>213</v>
      </c>
    </row>
    <row r="660" spans="1:3" ht="12.75">
      <c r="A660" s="282" t="s">
        <v>1361</v>
      </c>
      <c r="B660" s="74" t="s">
        <v>743</v>
      </c>
      <c r="C660" s="75" t="s">
        <v>309</v>
      </c>
    </row>
    <row r="661" spans="1:3" ht="12.75">
      <c r="A661" s="282" t="s">
        <v>744</v>
      </c>
      <c r="B661" s="74" t="s">
        <v>743</v>
      </c>
      <c r="C661" s="75" t="s">
        <v>278</v>
      </c>
    </row>
    <row r="662" spans="1:3" ht="12.75">
      <c r="A662" s="282" t="s">
        <v>745</v>
      </c>
      <c r="B662" s="74" t="s">
        <v>743</v>
      </c>
      <c r="C662" s="75" t="s">
        <v>356</v>
      </c>
    </row>
    <row r="663" spans="1:3" ht="12.75">
      <c r="A663" s="282" t="s">
        <v>747</v>
      </c>
      <c r="B663" s="74" t="s">
        <v>743</v>
      </c>
      <c r="C663" s="75" t="s">
        <v>95</v>
      </c>
    </row>
    <row r="664" spans="1:3" ht="12.75">
      <c r="A664" s="282" t="s">
        <v>748</v>
      </c>
      <c r="B664" s="74" t="s">
        <v>743</v>
      </c>
      <c r="C664" s="75" t="s">
        <v>389</v>
      </c>
    </row>
    <row r="665" spans="1:3" ht="12.75">
      <c r="A665" s="282" t="s">
        <v>749</v>
      </c>
      <c r="B665" s="74" t="s">
        <v>743</v>
      </c>
      <c r="C665" s="75" t="s">
        <v>394</v>
      </c>
    </row>
    <row r="666" spans="1:3" ht="12.75">
      <c r="A666" s="282" t="s">
        <v>1362</v>
      </c>
      <c r="B666" s="74" t="s">
        <v>743</v>
      </c>
      <c r="C666" s="75" t="s">
        <v>396</v>
      </c>
    </row>
    <row r="667" spans="1:3" ht="12.75">
      <c r="A667" s="282" t="s">
        <v>750</v>
      </c>
      <c r="B667" s="74" t="s">
        <v>743</v>
      </c>
      <c r="C667" s="75" t="s">
        <v>546</v>
      </c>
    </row>
    <row r="668" spans="1:3" ht="12.75">
      <c r="A668" s="282" t="s">
        <v>1363</v>
      </c>
      <c r="B668" s="74" t="s">
        <v>743</v>
      </c>
      <c r="C668" s="75" t="s">
        <v>310</v>
      </c>
    </row>
    <row r="669" spans="1:3" ht="12.75">
      <c r="A669" s="282" t="s">
        <v>917</v>
      </c>
      <c r="B669" s="74" t="s">
        <v>918</v>
      </c>
      <c r="C669" s="75" t="s">
        <v>213</v>
      </c>
    </row>
    <row r="670" spans="1:3" ht="12.75">
      <c r="A670" s="282" t="s">
        <v>919</v>
      </c>
      <c r="B670" s="74" t="s">
        <v>918</v>
      </c>
      <c r="C670" s="75" t="s">
        <v>309</v>
      </c>
    </row>
    <row r="671" spans="1:3" ht="12.75">
      <c r="A671" s="282" t="s">
        <v>1501</v>
      </c>
      <c r="B671" s="74" t="s">
        <v>918</v>
      </c>
      <c r="C671" s="75" t="s">
        <v>278</v>
      </c>
    </row>
    <row r="672" spans="1:3" ht="12.75">
      <c r="A672" s="282" t="s">
        <v>920</v>
      </c>
      <c r="B672" s="74" t="s">
        <v>918</v>
      </c>
      <c r="C672" s="75" t="s">
        <v>308</v>
      </c>
    </row>
    <row r="673" spans="1:3" ht="12.75">
      <c r="A673" s="282" t="s">
        <v>1139</v>
      </c>
      <c r="B673" s="74" t="s">
        <v>1140</v>
      </c>
      <c r="C673" s="75" t="s">
        <v>213</v>
      </c>
    </row>
    <row r="674" spans="1:3" ht="12.75">
      <c r="A674" s="282" t="s">
        <v>1183</v>
      </c>
      <c r="B674" s="74" t="s">
        <v>1184</v>
      </c>
      <c r="C674" s="75" t="s">
        <v>189</v>
      </c>
    </row>
    <row r="675" spans="1:3" ht="12.75">
      <c r="A675" s="282" t="s">
        <v>633</v>
      </c>
      <c r="B675" s="74" t="s">
        <v>632</v>
      </c>
      <c r="C675" s="75" t="s">
        <v>189</v>
      </c>
    </row>
    <row r="676" spans="1:3" ht="12.75">
      <c r="A676" s="282" t="s">
        <v>634</v>
      </c>
      <c r="B676" s="74" t="s">
        <v>632</v>
      </c>
      <c r="C676" s="75" t="s">
        <v>213</v>
      </c>
    </row>
    <row r="677" spans="1:3" ht="12.75">
      <c r="A677" s="282" t="s">
        <v>1329</v>
      </c>
      <c r="B677" s="74" t="s">
        <v>1328</v>
      </c>
      <c r="C677" s="75" t="s">
        <v>213</v>
      </c>
    </row>
    <row r="678" spans="1:3" ht="12.75">
      <c r="A678" s="282" t="s">
        <v>1327</v>
      </c>
      <c r="B678" s="74" t="s">
        <v>1328</v>
      </c>
      <c r="C678" s="75" t="s">
        <v>189</v>
      </c>
    </row>
    <row r="679" spans="1:3" ht="12.75">
      <c r="A679" s="282" t="s">
        <v>635</v>
      </c>
      <c r="B679" s="74" t="s">
        <v>636</v>
      </c>
      <c r="C679" s="75" t="s">
        <v>213</v>
      </c>
    </row>
    <row r="680" spans="1:3" ht="12.75">
      <c r="A680" s="282" t="s">
        <v>531</v>
      </c>
      <c r="B680" s="74" t="s">
        <v>532</v>
      </c>
      <c r="C680" s="75" t="s">
        <v>189</v>
      </c>
    </row>
    <row r="681" spans="1:3" ht="12.75">
      <c r="A681" s="282" t="s">
        <v>533</v>
      </c>
      <c r="B681" s="74" t="s">
        <v>532</v>
      </c>
      <c r="C681" s="75" t="s">
        <v>213</v>
      </c>
    </row>
    <row r="682" spans="1:3" ht="12.75">
      <c r="A682" s="282" t="s">
        <v>534</v>
      </c>
      <c r="B682" s="74" t="s">
        <v>532</v>
      </c>
      <c r="C682" s="75" t="s">
        <v>309</v>
      </c>
    </row>
    <row r="683" spans="1:3" ht="12.75">
      <c r="A683" s="282" t="s">
        <v>535</v>
      </c>
      <c r="B683" s="74" t="s">
        <v>532</v>
      </c>
      <c r="C683" s="75" t="s">
        <v>278</v>
      </c>
    </row>
    <row r="684" spans="1:3" ht="12.75">
      <c r="A684" s="282" t="s">
        <v>1508</v>
      </c>
      <c r="B684" s="74" t="s">
        <v>931</v>
      </c>
      <c r="C684" s="75" t="s">
        <v>95</v>
      </c>
    </row>
    <row r="685" spans="1:3" ht="12.75">
      <c r="A685" s="282" t="s">
        <v>1141</v>
      </c>
      <c r="B685" s="74" t="s">
        <v>1142</v>
      </c>
      <c r="C685" s="75" t="s">
        <v>189</v>
      </c>
    </row>
    <row r="686" spans="1:3" ht="12.75">
      <c r="A686" s="282" t="s">
        <v>1143</v>
      </c>
      <c r="B686" s="74" t="s">
        <v>1142</v>
      </c>
      <c r="C686" s="75" t="s">
        <v>213</v>
      </c>
    </row>
    <row r="687" spans="1:3" ht="12.75">
      <c r="A687" s="282" t="s">
        <v>1528</v>
      </c>
      <c r="B687" s="74" t="s">
        <v>1142</v>
      </c>
      <c r="C687" s="75" t="s">
        <v>278</v>
      </c>
    </row>
    <row r="688" spans="1:3" ht="12.75">
      <c r="A688" s="282" t="s">
        <v>1529</v>
      </c>
      <c r="B688" s="74" t="s">
        <v>1142</v>
      </c>
      <c r="C688" s="75" t="s">
        <v>308</v>
      </c>
    </row>
    <row r="689" spans="1:3" ht="12.75">
      <c r="A689" s="282" t="s">
        <v>728</v>
      </c>
      <c r="B689" s="74" t="s">
        <v>729</v>
      </c>
      <c r="C689" s="75" t="s">
        <v>213</v>
      </c>
    </row>
    <row r="690" spans="1:3" ht="12.75">
      <c r="A690" s="282" t="s">
        <v>1353</v>
      </c>
      <c r="B690" s="74" t="s">
        <v>729</v>
      </c>
      <c r="C690" s="75" t="s">
        <v>309</v>
      </c>
    </row>
    <row r="691" spans="1:3" ht="12.75">
      <c r="A691" s="282" t="s">
        <v>730</v>
      </c>
      <c r="B691" s="74" t="s">
        <v>729</v>
      </c>
      <c r="C691" s="75" t="s">
        <v>278</v>
      </c>
    </row>
    <row r="692" spans="1:3" ht="12.75">
      <c r="A692" s="282" t="s">
        <v>1354</v>
      </c>
      <c r="B692" s="74" t="s">
        <v>729</v>
      </c>
      <c r="C692" s="75" t="s">
        <v>308</v>
      </c>
    </row>
    <row r="693" spans="1:3" ht="12.75">
      <c r="A693" s="282" t="s">
        <v>731</v>
      </c>
      <c r="B693" s="74" t="s">
        <v>729</v>
      </c>
      <c r="C693" s="75" t="s">
        <v>356</v>
      </c>
    </row>
    <row r="694" spans="1:3" ht="12.75">
      <c r="A694" s="282" t="s">
        <v>1355</v>
      </c>
      <c r="B694" s="74" t="s">
        <v>729</v>
      </c>
      <c r="C694" s="75" t="s">
        <v>451</v>
      </c>
    </row>
    <row r="695" spans="1:3" ht="12.75">
      <c r="A695" s="282" t="s">
        <v>732</v>
      </c>
      <c r="B695" s="74" t="s">
        <v>729</v>
      </c>
      <c r="C695" s="75" t="s">
        <v>453</v>
      </c>
    </row>
    <row r="696" spans="1:3" ht="12.75">
      <c r="A696" s="282" t="s">
        <v>1356</v>
      </c>
      <c r="B696" s="74" t="s">
        <v>729</v>
      </c>
      <c r="C696" s="75" t="s">
        <v>389</v>
      </c>
    </row>
    <row r="697" spans="1:3" ht="12.75">
      <c r="A697" s="282" t="s">
        <v>733</v>
      </c>
      <c r="B697" s="74" t="s">
        <v>729</v>
      </c>
      <c r="C697" s="75" t="s">
        <v>394</v>
      </c>
    </row>
    <row r="698" spans="1:3" ht="12.75">
      <c r="A698" s="282" t="s">
        <v>734</v>
      </c>
      <c r="B698" s="74" t="s">
        <v>729</v>
      </c>
      <c r="C698" s="75" t="s">
        <v>396</v>
      </c>
    </row>
    <row r="699" spans="1:3" ht="12.75">
      <c r="A699" s="282" t="s">
        <v>735</v>
      </c>
      <c r="B699" s="74" t="s">
        <v>729</v>
      </c>
      <c r="C699" s="75" t="s">
        <v>736</v>
      </c>
    </row>
    <row r="700" spans="1:3" ht="12.75">
      <c r="A700" s="282" t="s">
        <v>737</v>
      </c>
      <c r="B700" s="74" t="s">
        <v>729</v>
      </c>
      <c r="C700" s="75" t="s">
        <v>310</v>
      </c>
    </row>
    <row r="701" spans="1:3" ht="12.75">
      <c r="A701" s="282" t="s">
        <v>738</v>
      </c>
      <c r="B701" s="74" t="s">
        <v>729</v>
      </c>
      <c r="C701" s="75" t="s">
        <v>713</v>
      </c>
    </row>
    <row r="702" spans="1:3" ht="12.75">
      <c r="A702" s="282" t="s">
        <v>739</v>
      </c>
      <c r="B702" s="74" t="s">
        <v>729</v>
      </c>
      <c r="C702" s="75" t="s">
        <v>740</v>
      </c>
    </row>
    <row r="703" spans="1:3" ht="12.75">
      <c r="A703" s="282" t="s">
        <v>741</v>
      </c>
      <c r="B703" s="74" t="s">
        <v>729</v>
      </c>
      <c r="C703" s="75" t="s">
        <v>715</v>
      </c>
    </row>
    <row r="704" spans="1:3" ht="12.75">
      <c r="A704" s="282" t="s">
        <v>1357</v>
      </c>
      <c r="B704" s="74" t="s">
        <v>729</v>
      </c>
      <c r="C704" s="75" t="s">
        <v>1358</v>
      </c>
    </row>
    <row r="705" spans="1:3" ht="12.75">
      <c r="A705" s="282" t="s">
        <v>1359</v>
      </c>
      <c r="B705" s="74" t="s">
        <v>729</v>
      </c>
      <c r="C705" s="75" t="s">
        <v>1360</v>
      </c>
    </row>
    <row r="706" spans="1:3" ht="12.75">
      <c r="A706" s="282" t="s">
        <v>1493</v>
      </c>
      <c r="B706" s="74" t="s">
        <v>1494</v>
      </c>
      <c r="C706" s="75" t="s">
        <v>189</v>
      </c>
    </row>
    <row r="707" spans="1:3" ht="12.75">
      <c r="A707" s="282" t="s">
        <v>638</v>
      </c>
      <c r="B707" s="74" t="s">
        <v>639</v>
      </c>
      <c r="C707" s="75" t="s">
        <v>189</v>
      </c>
    </row>
    <row r="708" spans="1:3" ht="12.75">
      <c r="A708" s="282" t="s">
        <v>1330</v>
      </c>
      <c r="B708" s="74" t="s">
        <v>639</v>
      </c>
      <c r="C708" s="75" t="s">
        <v>278</v>
      </c>
    </row>
    <row r="709" spans="1:3" ht="12.75">
      <c r="A709" s="282" t="s">
        <v>640</v>
      </c>
      <c r="B709" s="74" t="s">
        <v>639</v>
      </c>
      <c r="C709" s="75" t="s">
        <v>308</v>
      </c>
    </row>
    <row r="710" spans="1:3" ht="12.75">
      <c r="A710" s="282" t="s">
        <v>1331</v>
      </c>
      <c r="B710" s="74" t="s">
        <v>639</v>
      </c>
      <c r="C710" s="75" t="s">
        <v>95</v>
      </c>
    </row>
    <row r="711" spans="1:3" ht="12.75">
      <c r="A711" s="282" t="s">
        <v>641</v>
      </c>
      <c r="B711" s="74" t="s">
        <v>639</v>
      </c>
      <c r="C711" s="75" t="s">
        <v>453</v>
      </c>
    </row>
    <row r="712" spans="1:3" ht="12.75">
      <c r="A712" s="282" t="s">
        <v>1332</v>
      </c>
      <c r="B712" s="74" t="s">
        <v>639</v>
      </c>
      <c r="C712" s="75" t="s">
        <v>396</v>
      </c>
    </row>
    <row r="713" spans="1:3" ht="12.75">
      <c r="A713" s="282" t="s">
        <v>932</v>
      </c>
      <c r="B713" s="74" t="s">
        <v>933</v>
      </c>
      <c r="C713" s="75" t="s">
        <v>356</v>
      </c>
    </row>
    <row r="714" spans="1:3" ht="12.75">
      <c r="A714" s="282" t="s">
        <v>1509</v>
      </c>
      <c r="B714" s="74" t="s">
        <v>933</v>
      </c>
      <c r="C714" s="75" t="s">
        <v>95</v>
      </c>
    </row>
    <row r="715" spans="1:3" ht="12.75">
      <c r="A715" s="282" t="s">
        <v>934</v>
      </c>
      <c r="B715" s="74" t="s">
        <v>933</v>
      </c>
      <c r="C715" s="75" t="s">
        <v>453</v>
      </c>
    </row>
    <row r="716" spans="1:3" ht="12.75">
      <c r="A716" s="282" t="s">
        <v>935</v>
      </c>
      <c r="B716" s="74" t="s">
        <v>933</v>
      </c>
      <c r="C716" s="75" t="s">
        <v>394</v>
      </c>
    </row>
    <row r="717" spans="1:3" ht="12.75">
      <c r="A717" s="282" t="s">
        <v>1510</v>
      </c>
      <c r="B717" s="74" t="s">
        <v>933</v>
      </c>
      <c r="C717" s="75" t="s">
        <v>396</v>
      </c>
    </row>
    <row r="718" spans="1:3" ht="12.75">
      <c r="A718" s="282" t="s">
        <v>1511</v>
      </c>
      <c r="B718" s="74" t="s">
        <v>933</v>
      </c>
      <c r="C718" s="75" t="s">
        <v>546</v>
      </c>
    </row>
    <row r="719" spans="1:3" ht="12.75">
      <c r="A719" s="282" t="s">
        <v>936</v>
      </c>
      <c r="B719" s="74" t="s">
        <v>933</v>
      </c>
      <c r="C719" s="75" t="s">
        <v>310</v>
      </c>
    </row>
    <row r="720" spans="1:3" ht="12.75">
      <c r="A720" s="282" t="s">
        <v>937</v>
      </c>
      <c r="B720" s="74" t="s">
        <v>933</v>
      </c>
      <c r="C720" s="75" t="s">
        <v>938</v>
      </c>
    </row>
    <row r="721" spans="1:3" ht="12.75">
      <c r="A721" s="282" t="s">
        <v>1286</v>
      </c>
      <c r="B721" s="74" t="s">
        <v>1287</v>
      </c>
      <c r="C721" s="75" t="s">
        <v>189</v>
      </c>
    </row>
    <row r="722" spans="1:3" ht="12.75">
      <c r="A722" s="282" t="s">
        <v>521</v>
      </c>
      <c r="B722" s="74" t="s">
        <v>522</v>
      </c>
      <c r="C722" s="75" t="s">
        <v>213</v>
      </c>
    </row>
    <row r="723" spans="1:3" ht="12.75">
      <c r="A723" s="282" t="s">
        <v>525</v>
      </c>
      <c r="B723" s="74" t="s">
        <v>522</v>
      </c>
      <c r="C723" s="75" t="s">
        <v>309</v>
      </c>
    </row>
    <row r="724" spans="1:3" ht="12.75">
      <c r="A724" s="282" t="s">
        <v>1288</v>
      </c>
      <c r="B724" s="74" t="s">
        <v>522</v>
      </c>
      <c r="C724" s="75" t="s">
        <v>278</v>
      </c>
    </row>
    <row r="725" spans="1:3" ht="12.75">
      <c r="A725" s="282" t="s">
        <v>526</v>
      </c>
      <c r="B725" s="74" t="s">
        <v>522</v>
      </c>
      <c r="C725" s="75" t="s">
        <v>95</v>
      </c>
    </row>
    <row r="726" spans="1:3" ht="12.75">
      <c r="A726" s="282" t="s">
        <v>1289</v>
      </c>
      <c r="B726" s="74" t="s">
        <v>522</v>
      </c>
      <c r="C726" s="75" t="s">
        <v>453</v>
      </c>
    </row>
    <row r="727" spans="1:3" ht="12.75">
      <c r="A727" s="282" t="s">
        <v>527</v>
      </c>
      <c r="B727" s="74" t="s">
        <v>522</v>
      </c>
      <c r="C727" s="75" t="s">
        <v>389</v>
      </c>
    </row>
    <row r="728" spans="1:3" ht="12.75">
      <c r="A728" s="282" t="s">
        <v>528</v>
      </c>
      <c r="B728" s="74" t="s">
        <v>522</v>
      </c>
      <c r="C728" s="75" t="s">
        <v>396</v>
      </c>
    </row>
    <row r="729" spans="1:3" ht="12.75">
      <c r="A729" s="282" t="s">
        <v>1350</v>
      </c>
      <c r="B729" s="74" t="s">
        <v>716</v>
      </c>
      <c r="C729" s="75" t="s">
        <v>389</v>
      </c>
    </row>
    <row r="730" spans="1:3" ht="12.75">
      <c r="A730" s="282" t="s">
        <v>1351</v>
      </c>
      <c r="B730" s="74" t="s">
        <v>716</v>
      </c>
      <c r="C730" s="75" t="s">
        <v>394</v>
      </c>
    </row>
    <row r="731" spans="1:3" ht="12.75">
      <c r="A731" s="282" t="s">
        <v>1352</v>
      </c>
      <c r="B731" s="74" t="s">
        <v>716</v>
      </c>
      <c r="C731" s="75" t="s">
        <v>396</v>
      </c>
    </row>
    <row r="732" spans="1:3" ht="12.75">
      <c r="A732" s="348" t="s">
        <v>1065</v>
      </c>
      <c r="B732" s="349" t="s">
        <v>716</v>
      </c>
      <c r="C732" s="350" t="s">
        <v>713</v>
      </c>
    </row>
    <row r="733" spans="1:3" ht="12.75">
      <c r="A733" s="282" t="s">
        <v>1492</v>
      </c>
      <c r="B733" s="74" t="s">
        <v>1491</v>
      </c>
      <c r="C733" s="75" t="s">
        <v>308</v>
      </c>
    </row>
    <row r="734" spans="1:3" ht="12.75">
      <c r="A734" s="282" t="s">
        <v>1490</v>
      </c>
      <c r="B734" s="74" t="s">
        <v>1491</v>
      </c>
      <c r="C734" s="75" t="s">
        <v>309</v>
      </c>
    </row>
    <row r="735" spans="1:3" ht="12.75">
      <c r="A735" s="282" t="s">
        <v>1522</v>
      </c>
      <c r="B735" s="74" t="s">
        <v>1128</v>
      </c>
      <c r="C735" s="75" t="s">
        <v>308</v>
      </c>
    </row>
    <row r="736" spans="1:3" ht="12.75">
      <c r="A736" s="282" t="s">
        <v>1129</v>
      </c>
      <c r="B736" s="74" t="s">
        <v>1128</v>
      </c>
      <c r="C736" s="75" t="s">
        <v>356</v>
      </c>
    </row>
    <row r="737" spans="1:3" ht="12.75">
      <c r="A737" s="282" t="s">
        <v>1130</v>
      </c>
      <c r="B737" s="74" t="s">
        <v>1128</v>
      </c>
      <c r="C737" s="75" t="s">
        <v>453</v>
      </c>
    </row>
    <row r="738" spans="1:3" ht="12.75">
      <c r="A738" s="282" t="s">
        <v>1131</v>
      </c>
      <c r="B738" s="74" t="s">
        <v>1128</v>
      </c>
      <c r="C738" s="75" t="s">
        <v>389</v>
      </c>
    </row>
    <row r="739" spans="1:3" ht="12.75">
      <c r="A739" s="282" t="s">
        <v>1523</v>
      </c>
      <c r="B739" s="74" t="s">
        <v>1128</v>
      </c>
      <c r="C739" s="75" t="s">
        <v>394</v>
      </c>
    </row>
    <row r="740" spans="1:3" ht="12.75">
      <c r="A740" s="282" t="s">
        <v>1127</v>
      </c>
      <c r="B740" s="74" t="s">
        <v>1128</v>
      </c>
      <c r="C740" s="75" t="s">
        <v>278</v>
      </c>
    </row>
    <row r="741" spans="1:3" ht="12.75">
      <c r="A741" s="282" t="s">
        <v>1166</v>
      </c>
      <c r="B741" s="74" t="s">
        <v>1167</v>
      </c>
      <c r="C741" s="75" t="s">
        <v>213</v>
      </c>
    </row>
    <row r="742" spans="1:3" ht="12.75">
      <c r="A742" s="282" t="s">
        <v>1535</v>
      </c>
      <c r="B742" s="74" t="s">
        <v>1167</v>
      </c>
      <c r="C742" s="75" t="s">
        <v>278</v>
      </c>
    </row>
    <row r="743" spans="1:3" ht="12.75">
      <c r="A743" s="282" t="s">
        <v>1168</v>
      </c>
      <c r="B743" s="74" t="s">
        <v>1167</v>
      </c>
      <c r="C743" s="75" t="s">
        <v>308</v>
      </c>
    </row>
    <row r="744" spans="1:3" ht="12.75">
      <c r="A744" s="282" t="s">
        <v>1536</v>
      </c>
      <c r="B744" s="74" t="s">
        <v>1167</v>
      </c>
      <c r="C744" s="75" t="s">
        <v>356</v>
      </c>
    </row>
    <row r="745" spans="1:3" ht="12.75">
      <c r="A745" s="282" t="s">
        <v>1169</v>
      </c>
      <c r="B745" s="74" t="s">
        <v>1167</v>
      </c>
      <c r="C745" s="75" t="s">
        <v>95</v>
      </c>
    </row>
    <row r="746" spans="1:3" ht="12.75">
      <c r="A746" s="282" t="s">
        <v>1185</v>
      </c>
      <c r="B746" s="74" t="s">
        <v>1186</v>
      </c>
      <c r="C746" s="75" t="s">
        <v>189</v>
      </c>
    </row>
    <row r="747" spans="1:3" ht="12.75">
      <c r="A747" s="282" t="s">
        <v>1187</v>
      </c>
      <c r="B747" s="74" t="s">
        <v>1186</v>
      </c>
      <c r="C747" s="75" t="s">
        <v>213</v>
      </c>
    </row>
    <row r="748" spans="1:3" ht="12.75">
      <c r="A748" s="282" t="s">
        <v>1188</v>
      </c>
      <c r="B748" s="74" t="s">
        <v>1186</v>
      </c>
      <c r="C748" s="75" t="s">
        <v>278</v>
      </c>
    </row>
    <row r="749" spans="1:3" ht="12.75">
      <c r="A749" s="282" t="s">
        <v>1543</v>
      </c>
      <c r="B749" s="74" t="s">
        <v>1186</v>
      </c>
      <c r="C749" s="75" t="s">
        <v>308</v>
      </c>
    </row>
    <row r="750" spans="1:3" ht="12.75">
      <c r="A750" s="282" t="s">
        <v>1123</v>
      </c>
      <c r="B750" s="74" t="s">
        <v>1124</v>
      </c>
      <c r="C750" s="75" t="s">
        <v>189</v>
      </c>
    </row>
    <row r="751" spans="1:3" ht="12.75">
      <c r="A751" s="282" t="s">
        <v>1144</v>
      </c>
      <c r="B751" s="74" t="s">
        <v>1145</v>
      </c>
      <c r="C751" s="75" t="s">
        <v>213</v>
      </c>
    </row>
    <row r="752" spans="1:3" ht="12.75">
      <c r="A752" s="282" t="s">
        <v>1172</v>
      </c>
      <c r="B752" s="74" t="s">
        <v>1173</v>
      </c>
      <c r="C752" s="75" t="s">
        <v>213</v>
      </c>
    </row>
    <row r="753" spans="1:3" ht="12.75">
      <c r="A753" s="282" t="s">
        <v>1174</v>
      </c>
      <c r="B753" s="74" t="s">
        <v>1173</v>
      </c>
      <c r="C753" s="75" t="s">
        <v>308</v>
      </c>
    </row>
    <row r="754" spans="1:3" ht="12.75">
      <c r="A754" s="282" t="s">
        <v>1537</v>
      </c>
      <c r="B754" s="74" t="s">
        <v>1173</v>
      </c>
      <c r="C754" s="75" t="s">
        <v>356</v>
      </c>
    </row>
    <row r="755" spans="1:3" ht="12.75">
      <c r="A755" s="282" t="s">
        <v>1538</v>
      </c>
      <c r="B755" s="74" t="s">
        <v>1173</v>
      </c>
      <c r="C755" s="75" t="s">
        <v>95</v>
      </c>
    </row>
    <row r="756" spans="1:3" ht="12.75">
      <c r="A756" s="282" t="s">
        <v>1175</v>
      </c>
      <c r="B756" s="74" t="s">
        <v>1173</v>
      </c>
      <c r="C756" s="75" t="s">
        <v>453</v>
      </c>
    </row>
    <row r="757" spans="1:3" ht="12.75">
      <c r="A757" s="282" t="s">
        <v>1495</v>
      </c>
      <c r="B757" s="74" t="s">
        <v>900</v>
      </c>
      <c r="C757" s="75" t="s">
        <v>213</v>
      </c>
    </row>
    <row r="758" spans="1:3" ht="12.75">
      <c r="A758" s="282" t="s">
        <v>901</v>
      </c>
      <c r="B758" s="74" t="s">
        <v>900</v>
      </c>
      <c r="C758" s="75" t="s">
        <v>278</v>
      </c>
    </row>
    <row r="759" spans="1:3" ht="12.75">
      <c r="A759" s="282" t="s">
        <v>1496</v>
      </c>
      <c r="B759" s="74" t="s">
        <v>900</v>
      </c>
      <c r="C759" s="75" t="s">
        <v>308</v>
      </c>
    </row>
    <row r="760" spans="1:3" ht="12.75">
      <c r="A760" s="348" t="s">
        <v>1066</v>
      </c>
      <c r="B760" s="349" t="s">
        <v>900</v>
      </c>
      <c r="C760" s="350" t="s">
        <v>938</v>
      </c>
    </row>
    <row r="761" spans="1:3" ht="12.75">
      <c r="A761" s="282" t="s">
        <v>1375</v>
      </c>
      <c r="B761" s="74" t="s">
        <v>779</v>
      </c>
      <c r="C761" s="75" t="s">
        <v>453</v>
      </c>
    </row>
    <row r="762" spans="1:3" ht="12.75">
      <c r="A762" s="282" t="s">
        <v>778</v>
      </c>
      <c r="B762" s="74" t="s">
        <v>779</v>
      </c>
      <c r="C762" s="75" t="s">
        <v>389</v>
      </c>
    </row>
    <row r="763" spans="1:3" ht="12.75">
      <c r="A763" s="282" t="s">
        <v>780</v>
      </c>
      <c r="B763" s="74" t="s">
        <v>779</v>
      </c>
      <c r="C763" s="75" t="s">
        <v>394</v>
      </c>
    </row>
    <row r="764" spans="1:3" ht="12.75">
      <c r="A764" s="282" t="s">
        <v>1376</v>
      </c>
      <c r="B764" s="74" t="s">
        <v>779</v>
      </c>
      <c r="C764" s="75" t="s">
        <v>396</v>
      </c>
    </row>
    <row r="765" spans="1:3" ht="12.75">
      <c r="A765" s="282" t="s">
        <v>781</v>
      </c>
      <c r="B765" s="74" t="s">
        <v>779</v>
      </c>
      <c r="C765" s="75" t="s">
        <v>546</v>
      </c>
    </row>
    <row r="766" spans="1:3" ht="12.75">
      <c r="A766" s="282" t="s">
        <v>782</v>
      </c>
      <c r="B766" s="74" t="s">
        <v>779</v>
      </c>
      <c r="C766" s="75" t="s">
        <v>736</v>
      </c>
    </row>
    <row r="767" spans="1:3" ht="12.75">
      <c r="A767" s="282" t="s">
        <v>1502</v>
      </c>
      <c r="B767" s="74" t="s">
        <v>1503</v>
      </c>
      <c r="C767" s="75" t="s">
        <v>213</v>
      </c>
    </row>
    <row r="768" spans="1:3" ht="12.75">
      <c r="A768" s="282" t="s">
        <v>538</v>
      </c>
      <c r="B768" s="74" t="s">
        <v>539</v>
      </c>
      <c r="C768" s="75" t="s">
        <v>213</v>
      </c>
    </row>
    <row r="769" spans="1:3" ht="12.75">
      <c r="A769" s="282" t="s">
        <v>1117</v>
      </c>
      <c r="B769" s="74" t="s">
        <v>1118</v>
      </c>
      <c r="C769" s="75" t="s">
        <v>278</v>
      </c>
    </row>
    <row r="770" spans="1:3" ht="12.75">
      <c r="A770" s="282" t="s">
        <v>939</v>
      </c>
      <c r="B770" s="74" t="s">
        <v>940</v>
      </c>
      <c r="C770" s="75" t="s">
        <v>189</v>
      </c>
    </row>
    <row r="771" spans="1:3" ht="12.75">
      <c r="A771" s="282" t="s">
        <v>1512</v>
      </c>
      <c r="B771" s="74" t="s">
        <v>940</v>
      </c>
      <c r="C771" s="75" t="s">
        <v>213</v>
      </c>
    </row>
    <row r="772" spans="1:3" ht="12.75">
      <c r="A772" s="282" t="s">
        <v>941</v>
      </c>
      <c r="B772" s="74" t="s">
        <v>940</v>
      </c>
      <c r="C772" s="75" t="s">
        <v>356</v>
      </c>
    </row>
    <row r="773" spans="1:3" ht="12.75">
      <c r="A773" s="284" t="s">
        <v>337</v>
      </c>
      <c r="B773" s="269" t="s">
        <v>338</v>
      </c>
      <c r="C773" s="271" t="s">
        <v>309</v>
      </c>
    </row>
    <row r="774" spans="1:3" ht="12.75">
      <c r="A774" s="282" t="s">
        <v>1544</v>
      </c>
      <c r="B774" s="74" t="s">
        <v>1189</v>
      </c>
      <c r="C774" s="75" t="s">
        <v>213</v>
      </c>
    </row>
    <row r="775" spans="1:3" ht="12.75">
      <c r="A775" s="282" t="s">
        <v>540</v>
      </c>
      <c r="B775" s="74" t="s">
        <v>541</v>
      </c>
      <c r="C775" s="75" t="s">
        <v>278</v>
      </c>
    </row>
    <row r="776" spans="1:3" ht="12.75">
      <c r="A776" s="282" t="s">
        <v>1290</v>
      </c>
      <c r="B776" s="74" t="s">
        <v>541</v>
      </c>
      <c r="C776" s="75" t="s">
        <v>308</v>
      </c>
    </row>
    <row r="777" spans="1:3" ht="12.75">
      <c r="A777" s="282" t="s">
        <v>542</v>
      </c>
      <c r="B777" s="74" t="s">
        <v>541</v>
      </c>
      <c r="C777" s="75" t="s">
        <v>95</v>
      </c>
    </row>
    <row r="778" spans="1:3" ht="12.75">
      <c r="A778" s="282" t="s">
        <v>543</v>
      </c>
      <c r="B778" s="74" t="s">
        <v>541</v>
      </c>
      <c r="C778" s="75" t="s">
        <v>451</v>
      </c>
    </row>
    <row r="779" spans="1:3" ht="12.75">
      <c r="A779" s="282" t="s">
        <v>1291</v>
      </c>
      <c r="B779" s="74" t="s">
        <v>541</v>
      </c>
      <c r="C779" s="75" t="s">
        <v>453</v>
      </c>
    </row>
    <row r="780" spans="1:3" ht="12.75">
      <c r="A780" s="282" t="s">
        <v>544</v>
      </c>
      <c r="B780" s="74" t="s">
        <v>541</v>
      </c>
      <c r="C780" s="75" t="s">
        <v>389</v>
      </c>
    </row>
    <row r="781" spans="1:3" ht="12.75">
      <c r="A781" s="282" t="s">
        <v>1292</v>
      </c>
      <c r="B781" s="74" t="s">
        <v>541</v>
      </c>
      <c r="C781" s="75" t="s">
        <v>396</v>
      </c>
    </row>
    <row r="782" spans="1:3" ht="12.75">
      <c r="A782" s="282" t="s">
        <v>545</v>
      </c>
      <c r="B782" s="74" t="s">
        <v>541</v>
      </c>
      <c r="C782" s="75" t="s">
        <v>546</v>
      </c>
    </row>
    <row r="783" spans="1:3" ht="12.75">
      <c r="A783" s="282" t="s">
        <v>1190</v>
      </c>
      <c r="B783" s="74" t="s">
        <v>1191</v>
      </c>
      <c r="C783" s="75" t="s">
        <v>309</v>
      </c>
    </row>
    <row r="784" spans="1:3" ht="12.75">
      <c r="A784" s="282" t="s">
        <v>719</v>
      </c>
      <c r="B784" s="74" t="s">
        <v>720</v>
      </c>
      <c r="C784" s="75" t="s">
        <v>189</v>
      </c>
    </row>
    <row r="785" spans="1:3" ht="12.75">
      <c r="A785" s="79"/>
      <c r="B785" s="74"/>
      <c r="C785" s="80"/>
    </row>
    <row r="786" spans="1:3" ht="13.5" thickBot="1">
      <c r="A786" s="81"/>
      <c r="B786" s="82"/>
      <c r="C786" s="83"/>
    </row>
  </sheetData>
  <sheetProtection sheet="1" objects="1" scenarios="1"/>
  <autoFilter ref="A1:C784"/>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3:B131"/>
  <sheetViews>
    <sheetView zoomScalePageLayoutView="0" workbookViewId="0" topLeftCell="A1">
      <selection activeCell="I18" sqref="I18"/>
    </sheetView>
  </sheetViews>
  <sheetFormatPr defaultColWidth="9.00390625" defaultRowHeight="12.75"/>
  <cols>
    <col min="1" max="1" width="11.875" style="0" customWidth="1"/>
    <col min="2" max="2" width="10.625" style="0" customWidth="1"/>
  </cols>
  <sheetData>
    <row r="2" ht="13.5" thickBot="1"/>
    <row r="3" spans="1:2" ht="39" thickBot="1">
      <c r="A3" s="262" t="s">
        <v>200</v>
      </c>
      <c r="B3" s="262" t="s">
        <v>201</v>
      </c>
    </row>
    <row r="4" spans="1:2" ht="12.75">
      <c r="A4" s="263">
        <v>1</v>
      </c>
      <c r="B4" s="264">
        <v>19.8</v>
      </c>
    </row>
    <row r="5" spans="1:2" ht="12.75">
      <c r="A5" s="265">
        <v>2</v>
      </c>
      <c r="B5" s="266">
        <v>45.1</v>
      </c>
    </row>
    <row r="6" spans="1:2" ht="12.75">
      <c r="A6" s="265">
        <v>3</v>
      </c>
      <c r="B6" s="266">
        <v>70.8</v>
      </c>
    </row>
    <row r="7" spans="1:2" ht="12.75">
      <c r="A7" s="265">
        <v>4</v>
      </c>
      <c r="B7" s="266">
        <v>96.4</v>
      </c>
    </row>
    <row r="8" spans="1:2" ht="12.75">
      <c r="A8" s="265">
        <v>5</v>
      </c>
      <c r="B8" s="266">
        <v>122.2</v>
      </c>
    </row>
    <row r="9" spans="1:2" ht="12.75">
      <c r="A9" s="265">
        <v>6</v>
      </c>
      <c r="B9" s="266">
        <v>148.1</v>
      </c>
    </row>
    <row r="10" spans="1:2" ht="12.75">
      <c r="A10" s="265">
        <v>7</v>
      </c>
      <c r="B10" s="266">
        <v>174</v>
      </c>
    </row>
    <row r="11" spans="1:2" ht="12.75">
      <c r="A11" s="265">
        <v>8</v>
      </c>
      <c r="B11" s="266">
        <v>200</v>
      </c>
    </row>
    <row r="12" spans="1:2" ht="12.75">
      <c r="A12" s="265">
        <v>9</v>
      </c>
      <c r="B12" s="266">
        <v>226.1</v>
      </c>
    </row>
    <row r="13" spans="1:2" ht="12.75">
      <c r="A13" s="265">
        <v>10</v>
      </c>
      <c r="B13" s="266">
        <v>252.1</v>
      </c>
    </row>
    <row r="14" spans="1:2" ht="12.75">
      <c r="A14" s="265">
        <v>11</v>
      </c>
      <c r="B14" s="266">
        <v>278.2</v>
      </c>
    </row>
    <row r="15" spans="1:2" ht="12.75">
      <c r="A15" s="265">
        <v>12</v>
      </c>
      <c r="B15" s="266">
        <v>304.3</v>
      </c>
    </row>
    <row r="16" spans="1:2" ht="12.75">
      <c r="A16" s="265">
        <v>13</v>
      </c>
      <c r="B16" s="266">
        <v>330.5</v>
      </c>
    </row>
    <row r="17" spans="1:2" ht="12.75">
      <c r="A17" s="265">
        <v>14</v>
      </c>
      <c r="B17" s="266">
        <v>356.6</v>
      </c>
    </row>
    <row r="18" spans="1:2" ht="12.75">
      <c r="A18" s="265">
        <v>15</v>
      </c>
      <c r="B18" s="266">
        <v>382.8</v>
      </c>
    </row>
    <row r="19" spans="1:2" ht="12.75">
      <c r="A19" s="265">
        <v>16</v>
      </c>
      <c r="B19" s="266">
        <v>409</v>
      </c>
    </row>
    <row r="20" spans="1:2" ht="12.75">
      <c r="A20" s="265">
        <v>17</v>
      </c>
      <c r="B20" s="266">
        <v>435.1</v>
      </c>
    </row>
    <row r="21" spans="1:2" ht="12.75">
      <c r="A21" s="265">
        <v>18</v>
      </c>
      <c r="B21" s="266">
        <v>461.3</v>
      </c>
    </row>
    <row r="22" spans="1:2" ht="12.75">
      <c r="A22" s="265">
        <v>19</v>
      </c>
      <c r="B22" s="266">
        <v>487.5</v>
      </c>
    </row>
    <row r="23" spans="1:2" ht="12.75">
      <c r="A23" s="265">
        <v>20</v>
      </c>
      <c r="B23" s="266">
        <v>513.7</v>
      </c>
    </row>
    <row r="24" spans="1:2" ht="12.75">
      <c r="A24" s="265">
        <v>21</v>
      </c>
      <c r="B24" s="266">
        <v>540</v>
      </c>
    </row>
    <row r="25" spans="1:2" ht="12.75">
      <c r="A25" s="265">
        <v>22</v>
      </c>
      <c r="B25" s="266">
        <v>566.2</v>
      </c>
    </row>
    <row r="26" spans="1:2" ht="12.75">
      <c r="A26" s="265">
        <v>23</v>
      </c>
      <c r="B26" s="266">
        <v>592.4</v>
      </c>
    </row>
    <row r="27" spans="1:2" ht="12.75">
      <c r="A27" s="265">
        <v>24</v>
      </c>
      <c r="B27" s="266">
        <v>618.6</v>
      </c>
    </row>
    <row r="28" spans="1:2" ht="12.75">
      <c r="A28" s="265">
        <v>25</v>
      </c>
      <c r="B28" s="266">
        <v>644.9</v>
      </c>
    </row>
    <row r="29" spans="1:2" ht="12.75">
      <c r="A29" s="265">
        <v>26</v>
      </c>
      <c r="B29" s="266">
        <v>671.1</v>
      </c>
    </row>
    <row r="30" spans="1:2" ht="12.75">
      <c r="A30" s="265">
        <v>27</v>
      </c>
      <c r="B30" s="266">
        <v>697.3</v>
      </c>
    </row>
    <row r="31" spans="1:2" ht="12.75">
      <c r="A31" s="265">
        <v>28</v>
      </c>
      <c r="B31" s="266">
        <v>723.6</v>
      </c>
    </row>
    <row r="32" spans="1:2" ht="12.75">
      <c r="A32" s="265">
        <v>29</v>
      </c>
      <c r="B32" s="266">
        <v>749.8</v>
      </c>
    </row>
    <row r="33" spans="1:2" ht="12.75">
      <c r="A33" s="265">
        <v>30</v>
      </c>
      <c r="B33" s="266">
        <v>776.1</v>
      </c>
    </row>
    <row r="34" spans="1:2" ht="12.75">
      <c r="A34" s="265">
        <v>31</v>
      </c>
      <c r="B34" s="266">
        <v>802.3</v>
      </c>
    </row>
    <row r="35" spans="1:2" ht="12.75">
      <c r="A35" s="265">
        <v>32</v>
      </c>
      <c r="B35" s="266">
        <v>828.6</v>
      </c>
    </row>
    <row r="36" spans="1:2" ht="12.75">
      <c r="A36" s="265">
        <v>33</v>
      </c>
      <c r="B36" s="266">
        <v>854.9</v>
      </c>
    </row>
    <row r="37" spans="1:2" ht="12.75">
      <c r="A37" s="265">
        <v>34</v>
      </c>
      <c r="B37" s="266">
        <v>881.1</v>
      </c>
    </row>
    <row r="38" spans="1:2" ht="12.75">
      <c r="A38" s="265">
        <v>35</v>
      </c>
      <c r="B38" s="266">
        <v>907.4</v>
      </c>
    </row>
    <row r="39" spans="1:2" ht="12.75">
      <c r="A39" s="265">
        <v>36</v>
      </c>
      <c r="B39" s="266">
        <v>933.6</v>
      </c>
    </row>
    <row r="40" spans="1:2" ht="12.75">
      <c r="A40" s="265">
        <v>37</v>
      </c>
      <c r="B40" s="266">
        <v>959.9</v>
      </c>
    </row>
    <row r="41" spans="1:2" ht="12.75">
      <c r="A41" s="265">
        <v>38</v>
      </c>
      <c r="B41" s="266">
        <v>986.2</v>
      </c>
    </row>
    <row r="42" spans="1:2" ht="12.75">
      <c r="A42" s="265">
        <v>39</v>
      </c>
      <c r="B42" s="266">
        <v>1012.5</v>
      </c>
    </row>
    <row r="43" spans="1:2" ht="12.75">
      <c r="A43" s="265">
        <v>40</v>
      </c>
      <c r="B43" s="266">
        <v>1038.7</v>
      </c>
    </row>
    <row r="44" spans="1:2" ht="12.75">
      <c r="A44" s="265">
        <v>41</v>
      </c>
      <c r="B44" s="266">
        <v>1065</v>
      </c>
    </row>
    <row r="45" spans="1:2" ht="12.75">
      <c r="A45" s="265">
        <v>42</v>
      </c>
      <c r="B45" s="266">
        <v>1091.3</v>
      </c>
    </row>
    <row r="46" spans="1:2" ht="12.75">
      <c r="A46" s="265">
        <v>43</v>
      </c>
      <c r="B46" s="266">
        <v>1117.5</v>
      </c>
    </row>
    <row r="47" spans="1:2" ht="12.75">
      <c r="A47" s="265">
        <v>44</v>
      </c>
      <c r="B47" s="266">
        <v>1143.8</v>
      </c>
    </row>
    <row r="48" spans="1:2" ht="12.75">
      <c r="A48" s="265">
        <v>45</v>
      </c>
      <c r="B48" s="266">
        <v>1170.1</v>
      </c>
    </row>
    <row r="49" spans="1:2" ht="12.75">
      <c r="A49" s="265">
        <v>46</v>
      </c>
      <c r="B49" s="266">
        <v>1196.4</v>
      </c>
    </row>
    <row r="50" spans="1:2" ht="12.75">
      <c r="A50" s="265">
        <v>47</v>
      </c>
      <c r="B50" s="266">
        <v>1222.7</v>
      </c>
    </row>
    <row r="51" spans="1:2" ht="12.75">
      <c r="A51" s="265">
        <v>48</v>
      </c>
      <c r="B51" s="266">
        <v>1248.9</v>
      </c>
    </row>
    <row r="52" spans="1:2" ht="12.75">
      <c r="A52" s="265">
        <v>49</v>
      </c>
      <c r="B52" s="266">
        <v>1275.2</v>
      </c>
    </row>
    <row r="53" spans="1:2" ht="12.75">
      <c r="A53" s="265">
        <v>50</v>
      </c>
      <c r="B53" s="266">
        <v>1301.5</v>
      </c>
    </row>
    <row r="54" spans="1:2" ht="12.75">
      <c r="A54" s="265">
        <v>51</v>
      </c>
      <c r="B54" s="266">
        <v>1327.8</v>
      </c>
    </row>
    <row r="55" spans="1:2" ht="12.75">
      <c r="A55" s="265">
        <v>52</v>
      </c>
      <c r="B55" s="266">
        <v>1354.1</v>
      </c>
    </row>
    <row r="56" spans="1:2" ht="12.75">
      <c r="A56" s="265">
        <v>53</v>
      </c>
      <c r="B56" s="266">
        <v>1380.4</v>
      </c>
    </row>
    <row r="57" spans="1:2" ht="12.75">
      <c r="A57" s="265">
        <v>54</v>
      </c>
      <c r="B57" s="266">
        <v>1406.7</v>
      </c>
    </row>
    <row r="58" spans="1:2" ht="12.75">
      <c r="A58" s="265">
        <v>55</v>
      </c>
      <c r="B58" s="266">
        <v>1432.9</v>
      </c>
    </row>
    <row r="59" spans="1:2" ht="12.75">
      <c r="A59" s="265">
        <v>56</v>
      </c>
      <c r="B59" s="266">
        <v>1459.2</v>
      </c>
    </row>
    <row r="60" spans="1:2" ht="12.75">
      <c r="A60" s="265">
        <v>57</v>
      </c>
      <c r="B60" s="266">
        <v>1485.5</v>
      </c>
    </row>
    <row r="61" spans="1:2" ht="12.75">
      <c r="A61" s="265">
        <v>58</v>
      </c>
      <c r="B61" s="266">
        <v>1511.8</v>
      </c>
    </row>
    <row r="62" spans="1:2" ht="12.75">
      <c r="A62" s="265">
        <v>59</v>
      </c>
      <c r="B62" s="266">
        <v>1538.1</v>
      </c>
    </row>
    <row r="63" spans="1:2" ht="12.75">
      <c r="A63" s="265">
        <v>60</v>
      </c>
      <c r="B63" s="266">
        <v>1564.4</v>
      </c>
    </row>
    <row r="64" spans="1:2" ht="12.75">
      <c r="A64" s="265">
        <v>61</v>
      </c>
      <c r="B64" s="266">
        <v>1590.7</v>
      </c>
    </row>
    <row r="65" spans="1:2" ht="12.75">
      <c r="A65" s="265">
        <v>62</v>
      </c>
      <c r="B65" s="266">
        <v>1617</v>
      </c>
    </row>
    <row r="66" spans="1:2" ht="12.75">
      <c r="A66" s="265">
        <v>63</v>
      </c>
      <c r="B66" s="266">
        <v>1643.3</v>
      </c>
    </row>
    <row r="67" spans="1:2" ht="12.75">
      <c r="A67" s="265">
        <v>64</v>
      </c>
      <c r="B67" s="266">
        <v>1669.6</v>
      </c>
    </row>
    <row r="68" spans="1:2" ht="12.75">
      <c r="A68" s="265">
        <v>65</v>
      </c>
      <c r="B68" s="266">
        <v>1695.9</v>
      </c>
    </row>
    <row r="69" spans="1:2" ht="12.75">
      <c r="A69" s="265">
        <v>66</v>
      </c>
      <c r="B69" s="266">
        <v>1722.2</v>
      </c>
    </row>
    <row r="70" spans="1:2" ht="12.75">
      <c r="A70" s="265">
        <v>67</v>
      </c>
      <c r="B70" s="266">
        <v>1748.4</v>
      </c>
    </row>
    <row r="71" spans="1:2" ht="12.75">
      <c r="A71" s="265">
        <v>68</v>
      </c>
      <c r="B71" s="266">
        <v>1774.7</v>
      </c>
    </row>
    <row r="72" spans="1:2" ht="12.75">
      <c r="A72" s="265">
        <v>69</v>
      </c>
      <c r="B72" s="266">
        <v>1801</v>
      </c>
    </row>
    <row r="73" spans="1:2" ht="12.75">
      <c r="A73" s="265">
        <v>70</v>
      </c>
      <c r="B73" s="266">
        <v>1827.3</v>
      </c>
    </row>
    <row r="74" spans="1:2" ht="12.75">
      <c r="A74" s="265">
        <v>71</v>
      </c>
      <c r="B74" s="266">
        <v>1853.6</v>
      </c>
    </row>
    <row r="75" spans="1:2" ht="12.75">
      <c r="A75" s="265">
        <v>72</v>
      </c>
      <c r="B75" s="266">
        <v>1879.9</v>
      </c>
    </row>
    <row r="76" spans="1:2" ht="12.75">
      <c r="A76" s="265">
        <v>73</v>
      </c>
      <c r="B76" s="266">
        <v>1906.2</v>
      </c>
    </row>
    <row r="77" spans="1:2" ht="12.75">
      <c r="A77" s="265">
        <v>74</v>
      </c>
      <c r="B77" s="266">
        <v>1932.5</v>
      </c>
    </row>
    <row r="78" spans="1:2" ht="12.75">
      <c r="A78" s="265">
        <v>75</v>
      </c>
      <c r="B78" s="266">
        <v>1958.8</v>
      </c>
    </row>
    <row r="79" spans="1:2" ht="12.75">
      <c r="A79" s="265">
        <v>76</v>
      </c>
      <c r="B79" s="266">
        <v>1985.1</v>
      </c>
    </row>
    <row r="80" spans="1:2" ht="12.75">
      <c r="A80" s="265">
        <v>77</v>
      </c>
      <c r="B80" s="266">
        <v>2011.4</v>
      </c>
    </row>
    <row r="81" spans="1:2" ht="12.75">
      <c r="A81" s="265">
        <v>78</v>
      </c>
      <c r="B81" s="266">
        <v>2037.7</v>
      </c>
    </row>
    <row r="82" spans="1:2" ht="12.75">
      <c r="A82" s="265">
        <v>79</v>
      </c>
      <c r="B82" s="266">
        <v>2064</v>
      </c>
    </row>
    <row r="83" spans="1:2" ht="12.75">
      <c r="A83" s="265">
        <v>80</v>
      </c>
      <c r="B83" s="266">
        <v>2090.3</v>
      </c>
    </row>
    <row r="84" spans="1:2" ht="12.75">
      <c r="A84" s="265">
        <v>81</v>
      </c>
      <c r="B84" s="266">
        <v>2116.6</v>
      </c>
    </row>
    <row r="85" spans="1:2" ht="12.75">
      <c r="A85" s="265">
        <v>82</v>
      </c>
      <c r="B85" s="266">
        <v>2142.9</v>
      </c>
    </row>
    <row r="86" spans="1:2" ht="12.75">
      <c r="A86" s="265">
        <v>83</v>
      </c>
      <c r="B86" s="266">
        <v>2169.2</v>
      </c>
    </row>
    <row r="87" spans="1:2" ht="12.75">
      <c r="A87" s="265">
        <v>84</v>
      </c>
      <c r="B87" s="266">
        <v>2195.5</v>
      </c>
    </row>
    <row r="88" spans="1:2" ht="12.75">
      <c r="A88" s="265">
        <v>85</v>
      </c>
      <c r="B88" s="266">
        <v>2221.8</v>
      </c>
    </row>
    <row r="89" spans="1:2" ht="12.75">
      <c r="A89" s="265">
        <v>86</v>
      </c>
      <c r="B89" s="266">
        <v>2248.1</v>
      </c>
    </row>
    <row r="90" spans="1:2" ht="12.75">
      <c r="A90" s="265">
        <v>87</v>
      </c>
      <c r="B90" s="266">
        <v>2274.4</v>
      </c>
    </row>
    <row r="91" spans="1:2" ht="12.75">
      <c r="A91" s="265">
        <v>88</v>
      </c>
      <c r="B91" s="266">
        <v>2300.7</v>
      </c>
    </row>
    <row r="92" spans="1:2" ht="12.75">
      <c r="A92" s="265">
        <v>89</v>
      </c>
      <c r="B92" s="266">
        <v>2327</v>
      </c>
    </row>
    <row r="93" spans="1:2" ht="12.75">
      <c r="A93" s="265">
        <v>90</v>
      </c>
      <c r="B93" s="266">
        <v>2353.3</v>
      </c>
    </row>
    <row r="94" spans="1:2" ht="12.75">
      <c r="A94" s="265">
        <v>91</v>
      </c>
      <c r="B94" s="266">
        <v>2379.6</v>
      </c>
    </row>
    <row r="95" spans="1:2" ht="12.75">
      <c r="A95" s="265">
        <v>92</v>
      </c>
      <c r="B95" s="266">
        <v>2405.9</v>
      </c>
    </row>
    <row r="96" spans="1:2" ht="12.75">
      <c r="A96" s="265">
        <v>93</v>
      </c>
      <c r="B96" s="266">
        <v>2432.2</v>
      </c>
    </row>
    <row r="97" spans="1:2" ht="12.75">
      <c r="A97" s="265">
        <v>94</v>
      </c>
      <c r="B97" s="266">
        <v>2458.5</v>
      </c>
    </row>
    <row r="98" spans="1:2" ht="12.75">
      <c r="A98" s="265">
        <v>95</v>
      </c>
      <c r="B98" s="266">
        <v>2484.8</v>
      </c>
    </row>
    <row r="99" spans="1:2" ht="12.75">
      <c r="A99" s="265">
        <v>96</v>
      </c>
      <c r="B99" s="266">
        <v>2511.1</v>
      </c>
    </row>
    <row r="100" spans="1:2" ht="12.75">
      <c r="A100" s="265">
        <v>97</v>
      </c>
      <c r="B100" s="266">
        <v>2537.5</v>
      </c>
    </row>
    <row r="101" spans="1:2" ht="12.75">
      <c r="A101" s="265">
        <v>98</v>
      </c>
      <c r="B101" s="266">
        <v>2563.8</v>
      </c>
    </row>
    <row r="102" spans="1:2" ht="12.75">
      <c r="A102" s="265">
        <v>99</v>
      </c>
      <c r="B102" s="266">
        <v>2590.1</v>
      </c>
    </row>
    <row r="103" spans="1:2" ht="12.75">
      <c r="A103" s="265">
        <v>100</v>
      </c>
      <c r="B103" s="266">
        <v>2616.4</v>
      </c>
    </row>
    <row r="104" spans="1:2" ht="12.75">
      <c r="A104" s="265">
        <v>101</v>
      </c>
      <c r="B104" s="266">
        <v>2642.7</v>
      </c>
    </row>
    <row r="105" spans="1:2" ht="12.75">
      <c r="A105" s="265">
        <v>102</v>
      </c>
      <c r="B105" s="266">
        <v>2669</v>
      </c>
    </row>
    <row r="106" spans="1:2" ht="12.75">
      <c r="A106" s="265">
        <v>103</v>
      </c>
      <c r="B106" s="266">
        <v>2695.3</v>
      </c>
    </row>
    <row r="107" spans="1:2" ht="12.75">
      <c r="A107" s="265">
        <v>104</v>
      </c>
      <c r="B107" s="266">
        <v>2721.6</v>
      </c>
    </row>
    <row r="108" spans="1:2" ht="12.75">
      <c r="A108" s="265">
        <v>105</v>
      </c>
      <c r="B108" s="266">
        <v>2747.9</v>
      </c>
    </row>
    <row r="109" spans="1:2" ht="12.75">
      <c r="A109" s="265">
        <v>106</v>
      </c>
      <c r="B109" s="266">
        <v>2774.2</v>
      </c>
    </row>
    <row r="110" spans="1:2" ht="12.75">
      <c r="A110" s="265">
        <v>107</v>
      </c>
      <c r="B110" s="266">
        <v>2800.5</v>
      </c>
    </row>
    <row r="111" spans="1:2" ht="12.75">
      <c r="A111" s="265">
        <v>108</v>
      </c>
      <c r="B111" s="266">
        <v>2826.8</v>
      </c>
    </row>
    <row r="112" spans="1:2" ht="12.75">
      <c r="A112" s="265">
        <v>109</v>
      </c>
      <c r="B112" s="266">
        <v>2853.1</v>
      </c>
    </row>
    <row r="113" spans="1:2" ht="12.75">
      <c r="A113" s="265">
        <v>110</v>
      </c>
      <c r="B113" s="266">
        <v>2879.4</v>
      </c>
    </row>
    <row r="114" spans="1:2" ht="12.75">
      <c r="A114" s="265">
        <v>111</v>
      </c>
      <c r="B114" s="266">
        <v>2905.7</v>
      </c>
    </row>
    <row r="115" spans="1:2" ht="12.75">
      <c r="A115" s="265">
        <v>112</v>
      </c>
      <c r="B115" s="266">
        <v>2932</v>
      </c>
    </row>
    <row r="116" spans="1:2" ht="12.75">
      <c r="A116" s="265">
        <v>113</v>
      </c>
      <c r="B116" s="266">
        <v>2958.3</v>
      </c>
    </row>
    <row r="117" spans="1:2" ht="12.75">
      <c r="A117" s="265">
        <v>114</v>
      </c>
      <c r="B117" s="266">
        <v>2984.6</v>
      </c>
    </row>
    <row r="118" spans="1:2" ht="12.75">
      <c r="A118" s="265">
        <v>115</v>
      </c>
      <c r="B118" s="266">
        <v>3011</v>
      </c>
    </row>
    <row r="119" spans="1:2" ht="12.75">
      <c r="A119" s="265">
        <v>116</v>
      </c>
      <c r="B119" s="266">
        <v>3037.3</v>
      </c>
    </row>
    <row r="120" spans="1:2" ht="12.75">
      <c r="A120" s="265">
        <v>117</v>
      </c>
      <c r="B120" s="266">
        <v>3063.6</v>
      </c>
    </row>
    <row r="121" spans="1:2" ht="12.75">
      <c r="A121" s="265">
        <v>118</v>
      </c>
      <c r="B121" s="266">
        <v>3089.9</v>
      </c>
    </row>
    <row r="122" spans="1:2" ht="12.75">
      <c r="A122" s="265">
        <v>119</v>
      </c>
      <c r="B122" s="266">
        <v>3116.2</v>
      </c>
    </row>
    <row r="123" spans="1:2" ht="12.75">
      <c r="A123" s="265">
        <v>120</v>
      </c>
      <c r="B123" s="266">
        <v>3142.5</v>
      </c>
    </row>
    <row r="124" spans="1:2" ht="12.75">
      <c r="A124" s="265">
        <v>121</v>
      </c>
      <c r="B124" s="266">
        <v>3168.8</v>
      </c>
    </row>
    <row r="125" spans="1:2" ht="12.75">
      <c r="A125" s="265">
        <v>122</v>
      </c>
      <c r="B125" s="266">
        <v>3195.1</v>
      </c>
    </row>
    <row r="126" spans="1:2" ht="12.75">
      <c r="A126" s="265">
        <v>123</v>
      </c>
      <c r="B126" s="266">
        <v>3221.4</v>
      </c>
    </row>
    <row r="127" spans="1:2" ht="12.75">
      <c r="A127" s="265">
        <v>124</v>
      </c>
      <c r="B127" s="266">
        <v>3247.7</v>
      </c>
    </row>
    <row r="128" spans="1:2" ht="12.75">
      <c r="A128" s="265">
        <v>125</v>
      </c>
      <c r="B128" s="266">
        <v>3274</v>
      </c>
    </row>
    <row r="129" spans="1:2" ht="12.75">
      <c r="A129" s="265">
        <v>126</v>
      </c>
      <c r="B129" s="266">
        <v>3300.3</v>
      </c>
    </row>
    <row r="130" spans="1:2" ht="12.75">
      <c r="A130" s="265">
        <v>127</v>
      </c>
      <c r="B130" s="266">
        <v>3326.6</v>
      </c>
    </row>
    <row r="131" spans="1:2" ht="13.5" thickBot="1">
      <c r="A131" s="267">
        <v>128</v>
      </c>
      <c r="B131" s="268">
        <v>3352.9</v>
      </c>
    </row>
  </sheetData>
  <sheetProtection sheet="1" objects="1" scenarios="1"/>
  <printOptions/>
  <pageMargins left="0.75" right="0.75" top="1" bottom="1" header="0.5" footer="0.5"/>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1:S36"/>
  <sheetViews>
    <sheetView zoomScale="75" zoomScaleNormal="75" zoomScalePageLayoutView="0" workbookViewId="0" topLeftCell="A1">
      <selection activeCell="A16" sqref="A16"/>
    </sheetView>
  </sheetViews>
  <sheetFormatPr defaultColWidth="9.00390625" defaultRowHeight="12.75"/>
  <cols>
    <col min="1" max="1" width="34.00390625" style="0" customWidth="1"/>
    <col min="5" max="5" width="11.25390625" style="0" customWidth="1"/>
    <col min="7" max="7" width="15.625" style="0" customWidth="1"/>
    <col min="11" max="11" width="18.75390625" style="0" customWidth="1"/>
    <col min="15" max="15" width="9.125" style="65" customWidth="1"/>
    <col min="17" max="17" width="9.125" style="65" customWidth="1"/>
  </cols>
  <sheetData>
    <row r="1" spans="1:19" ht="12.75">
      <c r="A1" s="279" t="s">
        <v>19</v>
      </c>
      <c r="C1" s="90" t="s">
        <v>308</v>
      </c>
      <c r="E1" s="90" t="s">
        <v>911</v>
      </c>
      <c r="G1" s="90" t="s">
        <v>1569</v>
      </c>
      <c r="I1" s="278" t="s">
        <v>310</v>
      </c>
      <c r="K1" s="90" t="s">
        <v>111</v>
      </c>
      <c r="M1" s="439" t="s">
        <v>523</v>
      </c>
      <c r="O1" s="404"/>
      <c r="Q1" s="404"/>
      <c r="S1" s="439" t="s">
        <v>1385</v>
      </c>
    </row>
    <row r="2" spans="1:19" ht="12.75">
      <c r="A2" s="279" t="s">
        <v>20</v>
      </c>
      <c r="C2" s="90" t="s">
        <v>1358</v>
      </c>
      <c r="E2" s="90" t="s">
        <v>334</v>
      </c>
      <c r="G2" s="90" t="s">
        <v>138</v>
      </c>
      <c r="I2" s="279" t="s">
        <v>713</v>
      </c>
      <c r="K2" s="90" t="s">
        <v>112</v>
      </c>
      <c r="M2" s="439" t="s">
        <v>546</v>
      </c>
      <c r="O2" s="404">
        <v>1</v>
      </c>
      <c r="Q2" s="404" t="s">
        <v>1468</v>
      </c>
      <c r="S2" s="439" t="s">
        <v>1386</v>
      </c>
    </row>
    <row r="3" spans="1:19" ht="12.75">
      <c r="A3" s="279" t="s">
        <v>1579</v>
      </c>
      <c r="E3" s="90" t="s">
        <v>524</v>
      </c>
      <c r="G3" s="90" t="s">
        <v>54</v>
      </c>
      <c r="I3" s="279" t="s">
        <v>213</v>
      </c>
      <c r="K3" s="90" t="s">
        <v>1415</v>
      </c>
      <c r="O3" s="404">
        <v>2</v>
      </c>
      <c r="Q3" s="404" t="s">
        <v>1438</v>
      </c>
      <c r="S3" s="439" t="s">
        <v>1387</v>
      </c>
    </row>
    <row r="4" spans="1:17" ht="12.75">
      <c r="A4" s="279" t="s">
        <v>21</v>
      </c>
      <c r="E4" s="90" t="s">
        <v>185</v>
      </c>
      <c r="G4" s="90" t="s">
        <v>912</v>
      </c>
      <c r="I4" s="279"/>
      <c r="K4" s="90" t="s">
        <v>1416</v>
      </c>
      <c r="O4" s="404">
        <v>3</v>
      </c>
      <c r="Q4" s="404" t="s">
        <v>1439</v>
      </c>
    </row>
    <row r="5" spans="1:17" ht="12.75">
      <c r="A5" s="279" t="s">
        <v>64</v>
      </c>
      <c r="G5" s="90" t="s">
        <v>574</v>
      </c>
      <c r="I5" s="279"/>
      <c r="K5" s="90" t="s">
        <v>113</v>
      </c>
      <c r="O5" s="404">
        <v>4</v>
      </c>
      <c r="Q5" s="404" t="s">
        <v>1440</v>
      </c>
    </row>
    <row r="6" spans="1:17" ht="12.75">
      <c r="A6" s="279" t="s">
        <v>115</v>
      </c>
      <c r="G6" s="90" t="s">
        <v>575</v>
      </c>
      <c r="I6" s="279"/>
      <c r="K6" s="90" t="s">
        <v>118</v>
      </c>
      <c r="O6" s="404">
        <v>5</v>
      </c>
      <c r="Q6" s="404" t="s">
        <v>1441</v>
      </c>
    </row>
    <row r="7" spans="1:17" ht="12.75">
      <c r="A7" s="279" t="s">
        <v>65</v>
      </c>
      <c r="G7" s="90" t="s">
        <v>913</v>
      </c>
      <c r="I7" s="279"/>
      <c r="O7" s="404">
        <v>6</v>
      </c>
      <c r="Q7" s="404" t="s">
        <v>1442</v>
      </c>
    </row>
    <row r="8" spans="1:17" ht="12.75">
      <c r="A8" s="279" t="s">
        <v>327</v>
      </c>
      <c r="G8" s="90" t="s">
        <v>618</v>
      </c>
      <c r="I8" s="279"/>
      <c r="O8" s="404">
        <v>7</v>
      </c>
      <c r="Q8" s="404" t="s">
        <v>1443</v>
      </c>
    </row>
    <row r="9" spans="1:17" ht="12.75">
      <c r="A9" s="279" t="s">
        <v>328</v>
      </c>
      <c r="G9" s="90" t="s">
        <v>619</v>
      </c>
      <c r="I9" s="279"/>
      <c r="O9" s="404">
        <v>8</v>
      </c>
      <c r="Q9" s="404" t="s">
        <v>1444</v>
      </c>
    </row>
    <row r="10" spans="1:17" ht="12.75">
      <c r="A10" s="279" t="s">
        <v>1419</v>
      </c>
      <c r="G10" s="90" t="s">
        <v>620</v>
      </c>
      <c r="I10" s="279"/>
      <c r="O10" s="404">
        <v>9</v>
      </c>
      <c r="Q10" s="404" t="s">
        <v>1445</v>
      </c>
    </row>
    <row r="11" spans="1:17" ht="12.75">
      <c r="A11" s="279" t="s">
        <v>1420</v>
      </c>
      <c r="I11" s="279"/>
      <c r="O11" s="404">
        <v>10</v>
      </c>
      <c r="Q11" s="404" t="s">
        <v>1446</v>
      </c>
    </row>
    <row r="12" spans="1:17" ht="12.75">
      <c r="A12" s="279" t="s">
        <v>1421</v>
      </c>
      <c r="I12" s="278"/>
      <c r="Q12" s="404" t="s">
        <v>1447</v>
      </c>
    </row>
    <row r="13" spans="1:17" ht="12.75">
      <c r="A13" s="279" t="s">
        <v>1422</v>
      </c>
      <c r="I13" s="279"/>
      <c r="Q13" s="404" t="s">
        <v>1448</v>
      </c>
    </row>
    <row r="14" spans="1:17" ht="12.75">
      <c r="A14" s="279" t="s">
        <v>1670</v>
      </c>
      <c r="I14" s="279"/>
      <c r="Q14" s="404" t="s">
        <v>1449</v>
      </c>
    </row>
    <row r="15" spans="1:17" ht="12.75">
      <c r="A15" s="279" t="s">
        <v>1423</v>
      </c>
      <c r="I15" s="279"/>
      <c r="Q15" s="404" t="s">
        <v>1450</v>
      </c>
    </row>
    <row r="16" spans="1:17" ht="12.75">
      <c r="A16" s="280" t="s">
        <v>1568</v>
      </c>
      <c r="I16" s="279"/>
      <c r="Q16" s="404" t="s">
        <v>1451</v>
      </c>
    </row>
    <row r="17" spans="1:17" ht="12.75">
      <c r="A17" s="280" t="s">
        <v>1571</v>
      </c>
      <c r="I17" s="279"/>
      <c r="Q17" s="404" t="s">
        <v>1452</v>
      </c>
    </row>
    <row r="18" spans="1:17" ht="12.75">
      <c r="A18" s="280" t="s">
        <v>1573</v>
      </c>
      <c r="I18" s="279"/>
      <c r="Q18" s="404" t="s">
        <v>1453</v>
      </c>
    </row>
    <row r="19" spans="1:17" ht="12.75">
      <c r="A19" s="280" t="s">
        <v>1574</v>
      </c>
      <c r="I19" s="279"/>
      <c r="Q19" s="404" t="s">
        <v>1454</v>
      </c>
    </row>
    <row r="20" spans="1:17" ht="12.75">
      <c r="A20" s="280" t="s">
        <v>1577</v>
      </c>
      <c r="I20" s="279"/>
      <c r="Q20" s="404" t="s">
        <v>1455</v>
      </c>
    </row>
    <row r="21" spans="1:17" ht="12.75">
      <c r="A21" s="280" t="s">
        <v>1580</v>
      </c>
      <c r="I21" s="279"/>
      <c r="Q21" s="404" t="s">
        <v>1456</v>
      </c>
    </row>
    <row r="22" spans="1:17" ht="12.75">
      <c r="A22" s="280" t="s">
        <v>1581</v>
      </c>
      <c r="I22" s="280"/>
      <c r="Q22" s="404" t="s">
        <v>1457</v>
      </c>
    </row>
    <row r="23" spans="1:17" ht="12.75">
      <c r="A23" s="280" t="s">
        <v>1588</v>
      </c>
      <c r="I23" s="280"/>
      <c r="Q23" s="404" t="s">
        <v>1458</v>
      </c>
    </row>
    <row r="24" spans="1:17" ht="12.75">
      <c r="A24" s="280" t="s">
        <v>1424</v>
      </c>
      <c r="I24" s="280"/>
      <c r="Q24" s="404" t="s">
        <v>1459</v>
      </c>
    </row>
    <row r="25" spans="1:17" ht="12.75">
      <c r="A25" s="280" t="s">
        <v>1425</v>
      </c>
      <c r="I25" s="280"/>
      <c r="Q25" s="404" t="s">
        <v>1460</v>
      </c>
    </row>
    <row r="26" spans="1:17" ht="12.75">
      <c r="A26" s="280" t="s">
        <v>1426</v>
      </c>
      <c r="I26" s="280"/>
      <c r="Q26" s="404" t="s">
        <v>1461</v>
      </c>
    </row>
    <row r="27" spans="1:17" ht="12.75">
      <c r="A27" s="280" t="s">
        <v>1427</v>
      </c>
      <c r="I27" s="280"/>
      <c r="Q27" s="404" t="s">
        <v>1462</v>
      </c>
    </row>
    <row r="28" spans="1:17" ht="12.75">
      <c r="A28" s="280" t="s">
        <v>1428</v>
      </c>
      <c r="I28" s="280"/>
      <c r="Q28" s="404" t="s">
        <v>1463</v>
      </c>
    </row>
    <row r="29" spans="1:9" ht="12.75">
      <c r="A29" s="280" t="s">
        <v>1429</v>
      </c>
      <c r="I29" s="280"/>
    </row>
    <row r="30" spans="1:9" ht="12.75">
      <c r="A30" s="280" t="s">
        <v>1430</v>
      </c>
      <c r="I30" s="280"/>
    </row>
    <row r="31" spans="1:9" ht="12.75">
      <c r="A31" s="280" t="s">
        <v>1431</v>
      </c>
      <c r="I31" s="280"/>
    </row>
    <row r="32" spans="1:9" ht="12.75">
      <c r="A32" s="280"/>
      <c r="I32" s="280"/>
    </row>
    <row r="33" ht="12.75">
      <c r="I33" s="280"/>
    </row>
    <row r="34" ht="12.75">
      <c r="I34" s="280"/>
    </row>
    <row r="35" ht="12.75">
      <c r="I35" s="280"/>
    </row>
    <row r="36" ht="12.75">
      <c r="I36" s="280"/>
    </row>
  </sheetData>
  <sheetProtection sheet="1" objects="1" scenarios="1"/>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B107"/>
  <sheetViews>
    <sheetView showGridLines="0" tabSelected="1" zoomScale="75" zoomScaleNormal="75" workbookViewId="0" topLeftCell="A1">
      <selection activeCell="E21" sqref="E21"/>
    </sheetView>
  </sheetViews>
  <sheetFormatPr defaultColWidth="9.00390625" defaultRowHeight="12.75"/>
  <cols>
    <col min="1" max="1" width="4.75390625" style="4" customWidth="1"/>
    <col min="2" max="2" width="14.875" style="1" customWidth="1"/>
    <col min="3" max="3" width="15.25390625" style="1" customWidth="1"/>
    <col min="4" max="4" width="15.75390625" style="1" customWidth="1"/>
    <col min="5" max="5" width="23.125" style="1" customWidth="1"/>
    <col min="6" max="6" width="7.75390625" style="1" customWidth="1"/>
    <col min="7" max="7" width="6.00390625" style="1" customWidth="1"/>
    <col min="8" max="8" width="4.125" style="1" customWidth="1"/>
    <col min="9" max="9" width="7.875" style="1" customWidth="1"/>
    <col min="10" max="10" width="6.125" style="1" customWidth="1"/>
    <col min="11" max="11" width="4.875" style="1" customWidth="1"/>
    <col min="12" max="12" width="12.375" style="1" customWidth="1"/>
    <col min="13" max="13" width="6.125" style="1" customWidth="1"/>
    <col min="14" max="15" width="4.875" style="1" customWidth="1"/>
    <col min="16" max="16" width="15.00390625" style="1" customWidth="1"/>
    <col min="17" max="28" width="6.00390625" style="4" customWidth="1"/>
    <col min="29" max="29" width="11.00390625" style="1" customWidth="1"/>
    <col min="30" max="30" width="4.625" style="1" customWidth="1"/>
    <col min="31" max="31" width="26.625" style="1" customWidth="1"/>
    <col min="32" max="32" width="8.625" style="1" customWidth="1"/>
    <col min="33" max="33" width="16.25390625" style="1" customWidth="1"/>
    <col min="34" max="34" width="11.75390625" style="1" customWidth="1"/>
    <col min="35" max="35" width="10.75390625" style="1" customWidth="1"/>
    <col min="36" max="36" width="12.25390625" style="1" customWidth="1"/>
    <col min="37" max="37" width="12.375" style="1" customWidth="1"/>
    <col min="38" max="38" width="26.25390625" style="1" customWidth="1"/>
    <col min="39" max="39" width="20.75390625" style="1" customWidth="1"/>
    <col min="40" max="42" width="10.75390625" style="508" customWidth="1"/>
    <col min="43" max="51" width="10.75390625" style="499" customWidth="1"/>
    <col min="52" max="52" width="20.75390625" style="649" customWidth="1"/>
    <col min="53" max="53" width="1.25" style="1" customWidth="1"/>
    <col min="54" max="54" width="9.125" style="1" customWidth="1"/>
    <col min="55" max="55" width="10.25390625" style="1" customWidth="1"/>
    <col min="56" max="161" width="9.125" style="1" customWidth="1"/>
    <col min="162" max="162" width="9.75390625" style="1" customWidth="1"/>
    <col min="163" max="163" width="11.625" style="1" customWidth="1"/>
    <col min="164" max="189" width="9.125" style="1" customWidth="1"/>
    <col min="190" max="190" width="9.875" style="1" customWidth="1"/>
    <col min="191" max="191" width="10.625" style="1" customWidth="1"/>
    <col min="192" max="192" width="13.25390625" style="1" customWidth="1"/>
    <col min="193" max="193" width="10.00390625" style="1" customWidth="1"/>
    <col min="194" max="194" width="10.75390625" style="1" customWidth="1"/>
    <col min="195" max="195" width="13.25390625" style="1" customWidth="1"/>
    <col min="196" max="196" width="9.875" style="1" customWidth="1"/>
    <col min="197" max="197" width="10.75390625" style="1" customWidth="1"/>
    <col min="198" max="198" width="13.25390625" style="1" customWidth="1"/>
    <col min="199" max="199" width="9.875" style="1" customWidth="1"/>
    <col min="200" max="200" width="10.75390625" style="1" customWidth="1"/>
    <col min="201" max="201" width="13.25390625" style="1" customWidth="1"/>
    <col min="202" max="202" width="9.875" style="1" customWidth="1"/>
    <col min="203" max="203" width="10.75390625" style="1" customWidth="1"/>
    <col min="204" max="204" width="13.25390625" style="1" customWidth="1"/>
    <col min="205" max="16384" width="9.125" style="1" customWidth="1"/>
  </cols>
  <sheetData>
    <row r="1" spans="1:198" s="12" customFormat="1" ht="15.75">
      <c r="A1" s="153"/>
      <c r="B1" s="154"/>
      <c r="C1" s="154"/>
      <c r="D1" s="154"/>
      <c r="E1" s="155"/>
      <c r="F1" s="155"/>
      <c r="G1" s="154" t="s">
        <v>67</v>
      </c>
      <c r="H1" s="155"/>
      <c r="I1" s="155"/>
      <c r="J1" s="155"/>
      <c r="K1" s="155"/>
      <c r="L1" s="155"/>
      <c r="M1" s="155"/>
      <c r="N1" s="155"/>
      <c r="O1" s="155"/>
      <c r="P1" s="155"/>
      <c r="Q1" s="153"/>
      <c r="R1" s="153"/>
      <c r="S1" s="153"/>
      <c r="T1" s="153"/>
      <c r="U1" s="153"/>
      <c r="V1" s="153"/>
      <c r="W1" s="153"/>
      <c r="X1" s="153"/>
      <c r="Y1" s="153"/>
      <c r="Z1" s="156"/>
      <c r="AA1" s="153"/>
      <c r="AB1" s="153"/>
      <c r="AC1" s="157"/>
      <c r="AD1" s="157"/>
      <c r="AE1" s="158" t="s">
        <v>136</v>
      </c>
      <c r="AF1" s="158"/>
      <c r="AG1" s="158"/>
      <c r="AH1" s="158"/>
      <c r="AI1" s="158"/>
      <c r="AJ1" s="158"/>
      <c r="AK1" s="158"/>
      <c r="AL1" s="158"/>
      <c r="AM1" s="158"/>
      <c r="AN1" s="498"/>
      <c r="AO1" s="498"/>
      <c r="AP1" s="498"/>
      <c r="AQ1" s="495"/>
      <c r="AR1" s="495"/>
      <c r="AS1" s="495"/>
      <c r="AT1" s="495"/>
      <c r="AU1" s="495"/>
      <c r="AV1" s="495"/>
      <c r="AW1" s="495"/>
      <c r="AX1" s="495"/>
      <c r="AY1" s="495"/>
      <c r="AZ1" s="644"/>
      <c r="BA1" s="156"/>
      <c r="BB1" s="215"/>
      <c r="BC1" s="215"/>
      <c r="BD1" s="215"/>
      <c r="BE1" s="215"/>
      <c r="BF1" s="215"/>
      <c r="BG1" s="215"/>
      <c r="BH1" s="215"/>
      <c r="BI1" s="215"/>
      <c r="BJ1" s="215"/>
      <c r="BK1" s="215"/>
      <c r="BL1" s="215"/>
      <c r="BM1" s="215"/>
      <c r="BN1" s="215"/>
      <c r="BO1" s="215"/>
      <c r="BP1" s="215"/>
      <c r="BQ1" s="215"/>
      <c r="BR1" s="215"/>
      <c r="BS1" s="216" t="str">
        <f>$AE$1</f>
        <v>BT Ref No:</v>
      </c>
      <c r="BT1" s="216"/>
      <c r="BU1" s="215"/>
      <c r="BV1" s="215"/>
      <c r="BW1" s="215"/>
      <c r="BX1" s="215"/>
      <c r="BY1" s="215"/>
      <c r="BZ1" s="215"/>
      <c r="CA1" s="215"/>
      <c r="CB1" s="215"/>
      <c r="CC1" s="215"/>
      <c r="CD1" s="215"/>
      <c r="CE1" s="215"/>
      <c r="CF1" s="215"/>
      <c r="CG1" s="215"/>
      <c r="CH1" s="215"/>
      <c r="CI1" s="215"/>
      <c r="CJ1" s="215"/>
      <c r="CK1" s="215"/>
      <c r="CL1" s="215"/>
      <c r="CM1" s="215"/>
      <c r="CN1" s="216" t="str">
        <f>$AE$1</f>
        <v>BT Ref No:</v>
      </c>
      <c r="CO1" s="215"/>
      <c r="CP1" s="215"/>
      <c r="CQ1" s="215"/>
      <c r="CR1" s="215"/>
      <c r="CS1" s="215"/>
      <c r="CT1" s="215"/>
      <c r="CU1" s="215"/>
      <c r="CV1" s="215"/>
      <c r="CW1" s="215"/>
      <c r="CX1" s="215"/>
      <c r="CY1" s="215"/>
      <c r="CZ1" s="215"/>
      <c r="DA1" s="215"/>
      <c r="DB1" s="215"/>
      <c r="DC1" s="215"/>
      <c r="DD1" s="215"/>
      <c r="DE1" s="215"/>
      <c r="DF1" s="215"/>
      <c r="DG1" s="215"/>
      <c r="DH1" s="215"/>
      <c r="DI1" s="216" t="str">
        <f>$AE$1</f>
        <v>BT Ref No:</v>
      </c>
      <c r="DJ1" s="215"/>
      <c r="DK1" s="215"/>
      <c r="DL1" s="215"/>
      <c r="DM1" s="215"/>
      <c r="DN1" s="215"/>
      <c r="DO1" s="215"/>
      <c r="DP1" s="215"/>
      <c r="DQ1" s="215"/>
      <c r="DR1" s="215"/>
      <c r="DS1" s="215"/>
      <c r="DT1" s="215"/>
      <c r="DU1" s="215"/>
      <c r="DV1" s="215"/>
      <c r="DW1" s="215"/>
      <c r="DX1" s="215"/>
      <c r="DY1" s="215"/>
      <c r="DZ1" s="215"/>
      <c r="EA1" s="215"/>
      <c r="EB1" s="215"/>
      <c r="EC1" s="215"/>
      <c r="ED1" s="216" t="str">
        <f>$AE$1</f>
        <v>BT Ref No:</v>
      </c>
      <c r="EE1" s="215"/>
      <c r="EF1" s="215"/>
      <c r="EG1" s="215"/>
      <c r="EH1" s="215"/>
      <c r="EI1" s="215"/>
      <c r="EJ1" s="215"/>
      <c r="EK1" s="215"/>
      <c r="EL1" s="215"/>
      <c r="EM1" s="215"/>
      <c r="EN1" s="215"/>
      <c r="EO1" s="215"/>
      <c r="EP1" s="215"/>
      <c r="EQ1" s="215"/>
      <c r="ER1" s="215"/>
      <c r="ES1" s="215"/>
      <c r="ET1" s="215"/>
      <c r="EU1" s="215"/>
      <c r="EV1" s="215"/>
      <c r="EW1" s="215"/>
      <c r="EX1" s="215"/>
      <c r="EY1" s="216" t="str">
        <f>$AE$1</f>
        <v>BT Ref No:</v>
      </c>
      <c r="EZ1" s="215"/>
      <c r="FC1" s="215"/>
      <c r="FD1" s="215"/>
      <c r="FE1" s="215"/>
      <c r="FF1" s="215"/>
      <c r="FG1" s="215"/>
      <c r="FH1" s="215"/>
      <c r="FI1" s="215"/>
      <c r="FJ1" s="215"/>
      <c r="FK1" s="215"/>
      <c r="FL1" s="215"/>
      <c r="FM1" s="215"/>
      <c r="FN1" s="215"/>
      <c r="FO1" s="215"/>
      <c r="FP1" s="215"/>
      <c r="FQ1" s="215"/>
      <c r="FR1" s="215"/>
      <c r="FS1" s="215"/>
      <c r="FT1" s="216" t="str">
        <f>$AE$1</f>
        <v>BT Ref No:</v>
      </c>
      <c r="FU1" s="215"/>
      <c r="FX1" s="215"/>
      <c r="FY1" s="215"/>
      <c r="FZ1" s="215"/>
      <c r="GA1" s="215"/>
      <c r="GB1" s="215"/>
      <c r="GC1" s="215"/>
      <c r="GD1" s="215"/>
      <c r="GE1" s="215"/>
      <c r="GF1" s="215"/>
      <c r="GG1" s="215"/>
      <c r="GH1" s="215"/>
      <c r="GI1" s="215"/>
      <c r="GJ1" s="215"/>
      <c r="GK1" s="215"/>
      <c r="GL1" s="215"/>
      <c r="GM1" s="215"/>
      <c r="GN1" s="215"/>
      <c r="GO1" s="216" t="str">
        <f>$AE$1</f>
        <v>BT Ref No:</v>
      </c>
      <c r="GP1" s="215"/>
    </row>
    <row r="2" spans="1:198" s="12" customFormat="1" ht="5.25" customHeight="1">
      <c r="A2" s="153"/>
      <c r="B2" s="157"/>
      <c r="C2" s="157"/>
      <c r="D2" s="157"/>
      <c r="E2" s="157"/>
      <c r="F2" s="157"/>
      <c r="G2" s="157"/>
      <c r="H2" s="157"/>
      <c r="I2" s="157"/>
      <c r="J2" s="157"/>
      <c r="K2" s="157"/>
      <c r="L2" s="157"/>
      <c r="M2" s="157"/>
      <c r="N2" s="157"/>
      <c r="O2" s="157"/>
      <c r="P2" s="157"/>
      <c r="Q2" s="153"/>
      <c r="R2" s="153"/>
      <c r="S2" s="153"/>
      <c r="T2" s="153"/>
      <c r="U2" s="153"/>
      <c r="V2" s="153"/>
      <c r="W2" s="153"/>
      <c r="X2" s="153"/>
      <c r="Y2" s="153"/>
      <c r="Z2" s="160"/>
      <c r="AA2" s="153"/>
      <c r="AB2" s="153"/>
      <c r="AC2" s="157"/>
      <c r="AD2" s="157"/>
      <c r="AE2" s="161"/>
      <c r="AF2" s="161"/>
      <c r="AG2" s="161"/>
      <c r="AH2" s="161"/>
      <c r="AI2" s="161"/>
      <c r="AJ2" s="161"/>
      <c r="AK2" s="161"/>
      <c r="AL2" s="161"/>
      <c r="AM2" s="161"/>
      <c r="AN2" s="504"/>
      <c r="AO2" s="504"/>
      <c r="AP2" s="504"/>
      <c r="AQ2" s="496"/>
      <c r="AR2" s="496"/>
      <c r="AS2" s="496"/>
      <c r="AT2" s="496"/>
      <c r="AU2" s="496"/>
      <c r="AV2" s="496"/>
      <c r="AW2" s="496"/>
      <c r="AX2" s="496"/>
      <c r="AY2" s="496"/>
      <c r="AZ2" s="645"/>
      <c r="BA2" s="160"/>
      <c r="BB2" s="215"/>
      <c r="BC2" s="215"/>
      <c r="BD2" s="215"/>
      <c r="BE2" s="215"/>
      <c r="BF2" s="215"/>
      <c r="BG2" s="215"/>
      <c r="BH2" s="215"/>
      <c r="BI2" s="215"/>
      <c r="BJ2" s="215"/>
      <c r="BK2" s="215"/>
      <c r="BL2" s="215"/>
      <c r="BM2" s="215"/>
      <c r="BN2" s="215"/>
      <c r="BO2" s="215"/>
      <c r="BP2" s="215"/>
      <c r="BQ2" s="215"/>
      <c r="BR2" s="215"/>
      <c r="BS2" s="216"/>
      <c r="BT2" s="216"/>
      <c r="BU2" s="215"/>
      <c r="BV2" s="215"/>
      <c r="BW2" s="215"/>
      <c r="BX2" s="215"/>
      <c r="BY2" s="215"/>
      <c r="BZ2" s="215"/>
      <c r="CA2" s="215"/>
      <c r="CB2" s="215"/>
      <c r="CC2" s="215"/>
      <c r="CD2" s="215"/>
      <c r="CE2" s="215"/>
      <c r="CF2" s="215"/>
      <c r="CG2" s="215"/>
      <c r="CH2" s="215"/>
      <c r="CI2" s="215"/>
      <c r="CJ2" s="215"/>
      <c r="CK2" s="215"/>
      <c r="CL2" s="215"/>
      <c r="CM2" s="215"/>
      <c r="CN2" s="216"/>
      <c r="CO2" s="215"/>
      <c r="CP2" s="215"/>
      <c r="CQ2" s="215"/>
      <c r="CR2" s="215"/>
      <c r="CS2" s="215"/>
      <c r="CT2" s="215"/>
      <c r="CU2" s="215"/>
      <c r="CV2" s="215"/>
      <c r="CW2" s="215"/>
      <c r="CX2" s="215"/>
      <c r="CY2" s="215"/>
      <c r="CZ2" s="215"/>
      <c r="DA2" s="215"/>
      <c r="DB2" s="215"/>
      <c r="DC2" s="215"/>
      <c r="DD2" s="215"/>
      <c r="DE2" s="215"/>
      <c r="DF2" s="215"/>
      <c r="DG2" s="215"/>
      <c r="DH2" s="215"/>
      <c r="DI2" s="216"/>
      <c r="DJ2" s="215"/>
      <c r="DK2" s="215"/>
      <c r="DL2" s="215"/>
      <c r="DM2" s="215"/>
      <c r="DN2" s="215"/>
      <c r="DO2" s="215"/>
      <c r="DP2" s="215"/>
      <c r="DQ2" s="215"/>
      <c r="DR2" s="215"/>
      <c r="DS2" s="215"/>
      <c r="DT2" s="215"/>
      <c r="DU2" s="215"/>
      <c r="DV2" s="215"/>
      <c r="DW2" s="215"/>
      <c r="DX2" s="215"/>
      <c r="DY2" s="215"/>
      <c r="DZ2" s="215"/>
      <c r="EA2" s="215"/>
      <c r="EB2" s="215"/>
      <c r="EC2" s="215"/>
      <c r="ED2" s="216"/>
      <c r="EE2" s="215"/>
      <c r="EF2" s="215"/>
      <c r="EG2" s="215"/>
      <c r="EH2" s="215"/>
      <c r="EI2" s="215"/>
      <c r="EJ2" s="215"/>
      <c r="EK2" s="215"/>
      <c r="EL2" s="215"/>
      <c r="EM2" s="215"/>
      <c r="EN2" s="215"/>
      <c r="EO2" s="215"/>
      <c r="EP2" s="215"/>
      <c r="EQ2" s="215"/>
      <c r="ER2" s="215"/>
      <c r="ES2" s="215"/>
      <c r="ET2" s="215"/>
      <c r="EU2" s="215"/>
      <c r="EV2" s="215"/>
      <c r="EW2" s="215"/>
      <c r="EX2" s="215"/>
      <c r="EY2" s="216"/>
      <c r="EZ2" s="215"/>
      <c r="FC2" s="215"/>
      <c r="FD2" s="215"/>
      <c r="FE2" s="215"/>
      <c r="FF2" s="215"/>
      <c r="FG2" s="215"/>
      <c r="FH2" s="215"/>
      <c r="FI2" s="215"/>
      <c r="FJ2" s="215"/>
      <c r="FK2" s="215"/>
      <c r="FL2" s="215"/>
      <c r="FM2" s="215"/>
      <c r="FN2" s="215"/>
      <c r="FO2" s="215"/>
      <c r="FP2" s="215"/>
      <c r="FQ2" s="215"/>
      <c r="FR2" s="215"/>
      <c r="FS2" s="215"/>
      <c r="FT2" s="216"/>
      <c r="FU2" s="215"/>
      <c r="FX2" s="215"/>
      <c r="FY2" s="215"/>
      <c r="FZ2" s="215"/>
      <c r="GA2" s="215"/>
      <c r="GB2" s="215"/>
      <c r="GC2" s="215"/>
      <c r="GD2" s="215"/>
      <c r="GE2" s="215"/>
      <c r="GF2" s="215"/>
      <c r="GG2" s="215"/>
      <c r="GH2" s="215"/>
      <c r="GI2" s="215"/>
      <c r="GJ2" s="215"/>
      <c r="GK2" s="215"/>
      <c r="GL2" s="215"/>
      <c r="GM2" s="215"/>
      <c r="GN2" s="215"/>
      <c r="GO2" s="216"/>
      <c r="GP2" s="215"/>
    </row>
    <row r="3" spans="1:198" s="12" customFormat="1" ht="15.75">
      <c r="A3" s="153"/>
      <c r="B3" s="162"/>
      <c r="C3" s="162"/>
      <c r="D3" s="162"/>
      <c r="E3" s="162"/>
      <c r="F3" s="162"/>
      <c r="G3" s="162" t="s">
        <v>68</v>
      </c>
      <c r="H3" s="162"/>
      <c r="I3" s="162"/>
      <c r="J3" s="162"/>
      <c r="K3" s="162"/>
      <c r="L3" s="162"/>
      <c r="M3" s="162"/>
      <c r="N3" s="162"/>
      <c r="O3" s="162"/>
      <c r="P3" s="162"/>
      <c r="Q3" s="153"/>
      <c r="R3" s="153"/>
      <c r="S3" s="153"/>
      <c r="T3" s="153"/>
      <c r="U3" s="153"/>
      <c r="V3" s="153"/>
      <c r="W3" s="153"/>
      <c r="X3" s="153"/>
      <c r="Y3" s="153"/>
      <c r="Z3" s="156"/>
      <c r="AA3" s="163"/>
      <c r="AB3" s="163"/>
      <c r="AC3" s="157"/>
      <c r="AD3" s="157"/>
      <c r="AE3" s="158" t="s">
        <v>1617</v>
      </c>
      <c r="AF3" s="158"/>
      <c r="AG3" s="158"/>
      <c r="AH3" s="158"/>
      <c r="AI3" s="158"/>
      <c r="AJ3" s="158"/>
      <c r="AK3" s="158"/>
      <c r="AL3" s="158"/>
      <c r="AM3" s="158"/>
      <c r="AN3" s="498"/>
      <c r="AO3" s="498"/>
      <c r="AP3" s="498"/>
      <c r="AQ3" s="495"/>
      <c r="AR3" s="495"/>
      <c r="AS3" s="495"/>
      <c r="AT3" s="495"/>
      <c r="AU3" s="495"/>
      <c r="AV3" s="495"/>
      <c r="AW3" s="495"/>
      <c r="AX3" s="495"/>
      <c r="AY3" s="495"/>
      <c r="AZ3" s="644"/>
      <c r="BA3" s="156"/>
      <c r="BB3" s="218" t="s">
        <v>1628</v>
      </c>
      <c r="BC3" s="215"/>
      <c r="BD3" s="219" t="s">
        <v>1630</v>
      </c>
      <c r="BE3" s="218"/>
      <c r="BF3" s="218"/>
      <c r="BG3" s="218"/>
      <c r="BH3" s="220"/>
      <c r="BI3" s="217"/>
      <c r="BJ3" s="218"/>
      <c r="BK3" s="217"/>
      <c r="BL3" s="217"/>
      <c r="BM3" s="217"/>
      <c r="BN3" s="218" t="s">
        <v>1631</v>
      </c>
      <c r="BO3" s="217"/>
      <c r="BP3" s="217"/>
      <c r="BQ3" s="217"/>
      <c r="BR3" s="217"/>
      <c r="BS3" s="216" t="str">
        <f>$AE$3</f>
        <v>Issue No:</v>
      </c>
      <c r="BT3" s="216"/>
      <c r="BU3" s="217"/>
      <c r="BV3" s="217"/>
      <c r="BW3" s="218" t="s">
        <v>1628</v>
      </c>
      <c r="BX3" s="215"/>
      <c r="BY3" s="219" t="s">
        <v>1630</v>
      </c>
      <c r="BZ3" s="218"/>
      <c r="CA3" s="218"/>
      <c r="CB3" s="218"/>
      <c r="CC3" s="220"/>
      <c r="CD3" s="217"/>
      <c r="CE3" s="218"/>
      <c r="CF3" s="217"/>
      <c r="CG3" s="217"/>
      <c r="CH3" s="217"/>
      <c r="CI3" s="218" t="s">
        <v>1631</v>
      </c>
      <c r="CJ3" s="217"/>
      <c r="CK3" s="217"/>
      <c r="CL3" s="217"/>
      <c r="CM3" s="217"/>
      <c r="CN3" s="216" t="str">
        <f>$AE$3</f>
        <v>Issue No:</v>
      </c>
      <c r="CO3" s="217"/>
      <c r="CP3" s="217"/>
      <c r="CQ3" s="217"/>
      <c r="CR3" s="218" t="s">
        <v>1628</v>
      </c>
      <c r="CS3" s="215"/>
      <c r="CT3" s="219" t="s">
        <v>1630</v>
      </c>
      <c r="CU3" s="218"/>
      <c r="CV3" s="218"/>
      <c r="CW3" s="218"/>
      <c r="CX3" s="220"/>
      <c r="CY3" s="217"/>
      <c r="CZ3" s="218"/>
      <c r="DA3" s="217"/>
      <c r="DB3" s="217"/>
      <c r="DC3" s="217"/>
      <c r="DD3" s="218" t="s">
        <v>1631</v>
      </c>
      <c r="DE3" s="217"/>
      <c r="DF3" s="217"/>
      <c r="DG3" s="217"/>
      <c r="DH3" s="217"/>
      <c r="DI3" s="216" t="str">
        <f>$AE$3</f>
        <v>Issue No:</v>
      </c>
      <c r="DJ3" s="217"/>
      <c r="DK3" s="217"/>
      <c r="DL3" s="217"/>
      <c r="DM3" s="218" t="s">
        <v>1628</v>
      </c>
      <c r="DN3" s="215"/>
      <c r="DO3" s="219" t="s">
        <v>1630</v>
      </c>
      <c r="DP3" s="218"/>
      <c r="DQ3" s="218"/>
      <c r="DR3" s="218"/>
      <c r="DS3" s="220"/>
      <c r="DT3" s="217"/>
      <c r="DU3" s="218"/>
      <c r="DV3" s="217"/>
      <c r="DW3" s="217"/>
      <c r="DX3" s="217"/>
      <c r="DY3" s="218" t="s">
        <v>1631</v>
      </c>
      <c r="DZ3" s="217"/>
      <c r="EA3" s="217"/>
      <c r="EB3" s="217"/>
      <c r="EC3" s="217"/>
      <c r="ED3" s="216" t="str">
        <f>$AE$3</f>
        <v>Issue No:</v>
      </c>
      <c r="EE3" s="217"/>
      <c r="EF3" s="217"/>
      <c r="EG3" s="217"/>
      <c r="EH3" s="218" t="s">
        <v>1628</v>
      </c>
      <c r="EI3" s="215"/>
      <c r="EJ3" s="219" t="s">
        <v>1630</v>
      </c>
      <c r="EK3" s="218"/>
      <c r="EL3" s="218"/>
      <c r="EM3" s="218"/>
      <c r="EN3" s="220"/>
      <c r="EO3" s="217"/>
      <c r="EP3" s="218"/>
      <c r="EQ3" s="217"/>
      <c r="ER3" s="217"/>
      <c r="ES3" s="217"/>
      <c r="ET3" s="218" t="s">
        <v>1631</v>
      </c>
      <c r="EU3" s="217"/>
      <c r="EV3" s="217"/>
      <c r="EW3" s="217"/>
      <c r="EX3" s="217"/>
      <c r="EY3" s="216" t="str">
        <f>$AE$3</f>
        <v>Issue No:</v>
      </c>
      <c r="EZ3" s="217"/>
      <c r="FC3" s="218" t="s">
        <v>1628</v>
      </c>
      <c r="FD3" s="215"/>
      <c r="FE3" s="219" t="s">
        <v>1630</v>
      </c>
      <c r="FF3" s="218"/>
      <c r="FG3" s="218"/>
      <c r="FH3" s="218"/>
      <c r="FI3" s="220"/>
      <c r="FJ3" s="217"/>
      <c r="FK3" s="218"/>
      <c r="FL3" s="217"/>
      <c r="FM3" s="217"/>
      <c r="FN3" s="217"/>
      <c r="FO3" s="218" t="s">
        <v>1631</v>
      </c>
      <c r="FP3" s="217"/>
      <c r="FQ3" s="217"/>
      <c r="FR3" s="217"/>
      <c r="FS3" s="217"/>
      <c r="FT3" s="216" t="str">
        <f>$AE$3</f>
        <v>Issue No:</v>
      </c>
      <c r="FU3" s="217"/>
      <c r="FX3" s="218" t="s">
        <v>1628</v>
      </c>
      <c r="FY3" s="215"/>
      <c r="FZ3" s="219" t="s">
        <v>1630</v>
      </c>
      <c r="GA3" s="218"/>
      <c r="GB3" s="218"/>
      <c r="GC3" s="218"/>
      <c r="GD3" s="220"/>
      <c r="GE3" s="217"/>
      <c r="GF3" s="218"/>
      <c r="GG3" s="217"/>
      <c r="GH3" s="217"/>
      <c r="GI3" s="217"/>
      <c r="GJ3" s="218" t="s">
        <v>1631</v>
      </c>
      <c r="GK3" s="217"/>
      <c r="GL3" s="217"/>
      <c r="GM3" s="217"/>
      <c r="GN3" s="217"/>
      <c r="GO3" s="216" t="str">
        <f>$AE$3</f>
        <v>Issue No:</v>
      </c>
      <c r="GP3" s="217"/>
    </row>
    <row r="4" spans="1:198" s="12" customFormat="1" ht="15.75">
      <c r="A4" s="153"/>
      <c r="B4" s="157"/>
      <c r="C4" s="157"/>
      <c r="D4" s="157"/>
      <c r="E4" s="157"/>
      <c r="F4" s="157"/>
      <c r="G4" s="157"/>
      <c r="H4" s="157"/>
      <c r="I4" s="157"/>
      <c r="J4" s="159"/>
      <c r="K4" s="157"/>
      <c r="L4" s="157"/>
      <c r="M4" s="157"/>
      <c r="N4" s="157"/>
      <c r="O4" s="157"/>
      <c r="P4" s="157"/>
      <c r="Q4" s="153"/>
      <c r="R4" s="153"/>
      <c r="S4" s="153"/>
      <c r="T4" s="153"/>
      <c r="U4" s="153"/>
      <c r="V4" s="153"/>
      <c r="W4" s="153"/>
      <c r="X4" s="153"/>
      <c r="Y4" s="153"/>
      <c r="Z4" s="153"/>
      <c r="AA4" s="153"/>
      <c r="AB4" s="153"/>
      <c r="AC4" s="157"/>
      <c r="AD4" s="157"/>
      <c r="AE4" s="158" t="s">
        <v>137</v>
      </c>
      <c r="AF4" s="157"/>
      <c r="AG4" s="157"/>
      <c r="AH4" s="157"/>
      <c r="AI4" s="157"/>
      <c r="AJ4" s="157"/>
      <c r="AK4" s="157"/>
      <c r="AL4" s="157"/>
      <c r="AM4" s="157"/>
      <c r="AN4" s="504"/>
      <c r="AO4" s="504"/>
      <c r="AP4" s="504"/>
      <c r="AQ4" s="497"/>
      <c r="AR4" s="497"/>
      <c r="AS4" s="497"/>
      <c r="AT4" s="497"/>
      <c r="AU4" s="497"/>
      <c r="AV4" s="497"/>
      <c r="AW4" s="497"/>
      <c r="AX4" s="497"/>
      <c r="AY4" s="497"/>
      <c r="AZ4" s="646"/>
      <c r="BA4" s="157"/>
      <c r="BB4" s="218"/>
      <c r="BC4" s="215"/>
      <c r="BD4" s="218"/>
      <c r="BE4" s="218"/>
      <c r="BF4" s="218"/>
      <c r="BG4" s="220"/>
      <c r="BH4" s="220"/>
      <c r="BI4" s="217"/>
      <c r="BJ4" s="217"/>
      <c r="BK4" s="217"/>
      <c r="BL4" s="217"/>
      <c r="BM4" s="217"/>
      <c r="BN4" s="217"/>
      <c r="BO4" s="217"/>
      <c r="BP4" s="217"/>
      <c r="BQ4" s="217"/>
      <c r="BR4" s="217"/>
      <c r="BS4" s="248" t="str">
        <f>$AE$4</f>
        <v>Operator Ref No:</v>
      </c>
      <c r="BT4" s="217"/>
      <c r="BU4" s="217"/>
      <c r="BV4" s="217"/>
      <c r="BW4" s="218"/>
      <c r="BX4" s="215"/>
      <c r="BY4" s="218"/>
      <c r="BZ4" s="218"/>
      <c r="CA4" s="218"/>
      <c r="CB4" s="220"/>
      <c r="CC4" s="220"/>
      <c r="CD4" s="217"/>
      <c r="CE4" s="217"/>
      <c r="CF4" s="217"/>
      <c r="CG4" s="217"/>
      <c r="CH4" s="217"/>
      <c r="CI4" s="217"/>
      <c r="CJ4" s="217"/>
      <c r="CK4" s="217"/>
      <c r="CL4" s="217"/>
      <c r="CM4" s="217"/>
      <c r="CN4" s="248" t="str">
        <f>$AE$4</f>
        <v>Operator Ref No:</v>
      </c>
      <c r="CO4" s="217"/>
      <c r="CP4" s="217"/>
      <c r="CQ4" s="217"/>
      <c r="CR4" s="218"/>
      <c r="CS4" s="215"/>
      <c r="CT4" s="218"/>
      <c r="CU4" s="218"/>
      <c r="CV4" s="218"/>
      <c r="CW4" s="220"/>
      <c r="CX4" s="220"/>
      <c r="CY4" s="217"/>
      <c r="CZ4" s="217"/>
      <c r="DA4" s="217"/>
      <c r="DB4" s="217"/>
      <c r="DC4" s="217"/>
      <c r="DD4" s="217"/>
      <c r="DE4" s="217"/>
      <c r="DF4" s="217"/>
      <c r="DG4" s="217"/>
      <c r="DH4" s="217"/>
      <c r="DI4" s="248" t="str">
        <f>$AE$4</f>
        <v>Operator Ref No:</v>
      </c>
      <c r="DJ4" s="217"/>
      <c r="DK4" s="217"/>
      <c r="DL4" s="217"/>
      <c r="DM4" s="218"/>
      <c r="DN4" s="215"/>
      <c r="DO4" s="218"/>
      <c r="DP4" s="218"/>
      <c r="DQ4" s="218"/>
      <c r="DR4" s="220"/>
      <c r="DS4" s="220"/>
      <c r="DT4" s="217"/>
      <c r="DU4" s="217"/>
      <c r="DV4" s="217"/>
      <c r="DW4" s="217"/>
      <c r="DX4" s="217"/>
      <c r="DY4" s="217"/>
      <c r="DZ4" s="217"/>
      <c r="EA4" s="217"/>
      <c r="EB4" s="217"/>
      <c r="EC4" s="217"/>
      <c r="ED4" s="248" t="str">
        <f>$AE$4</f>
        <v>Operator Ref No:</v>
      </c>
      <c r="EE4" s="217"/>
      <c r="EF4" s="217"/>
      <c r="EG4" s="217"/>
      <c r="EH4" s="218"/>
      <c r="EI4" s="215"/>
      <c r="EJ4" s="218"/>
      <c r="EK4" s="218"/>
      <c r="EL4" s="218"/>
      <c r="EM4" s="220"/>
      <c r="EN4" s="220"/>
      <c r="EO4" s="217"/>
      <c r="EP4" s="217"/>
      <c r="EQ4" s="217"/>
      <c r="ER4" s="217"/>
      <c r="ES4" s="217"/>
      <c r="ET4" s="217"/>
      <c r="EU4" s="217"/>
      <c r="EV4" s="217"/>
      <c r="EW4" s="217"/>
      <c r="EX4" s="217"/>
      <c r="EY4" s="248" t="str">
        <f>$AE$4</f>
        <v>Operator Ref No:</v>
      </c>
      <c r="EZ4" s="217"/>
      <c r="FC4" s="218"/>
      <c r="FD4" s="215"/>
      <c r="FE4" s="218"/>
      <c r="FF4" s="218"/>
      <c r="FG4" s="218"/>
      <c r="FH4" s="220"/>
      <c r="FI4" s="220"/>
      <c r="FJ4" s="217"/>
      <c r="FK4" s="217"/>
      <c r="FL4" s="217"/>
      <c r="FM4" s="217"/>
      <c r="FN4" s="217"/>
      <c r="FO4" s="217"/>
      <c r="FP4" s="217"/>
      <c r="FQ4" s="217"/>
      <c r="FR4" s="217"/>
      <c r="FS4" s="217"/>
      <c r="FT4" s="248" t="str">
        <f>$AE$4</f>
        <v>Operator Ref No:</v>
      </c>
      <c r="FU4" s="217"/>
      <c r="FX4" s="218"/>
      <c r="FY4" s="215"/>
      <c r="FZ4" s="218"/>
      <c r="GA4" s="218"/>
      <c r="GB4" s="218"/>
      <c r="GC4" s="220"/>
      <c r="GD4" s="220"/>
      <c r="GE4" s="217"/>
      <c r="GF4" s="217"/>
      <c r="GG4" s="217"/>
      <c r="GH4" s="217"/>
      <c r="GI4" s="217"/>
      <c r="GJ4" s="217"/>
      <c r="GK4" s="217"/>
      <c r="GL4" s="217"/>
      <c r="GM4" s="217"/>
      <c r="GN4" s="217"/>
      <c r="GO4" s="248" t="str">
        <f>$AE$4</f>
        <v>Operator Ref No:</v>
      </c>
      <c r="GP4" s="217"/>
    </row>
    <row r="5" spans="1:198" s="12" customFormat="1" ht="15.75">
      <c r="A5" s="153"/>
      <c r="B5" s="165"/>
      <c r="C5" s="166"/>
      <c r="D5" s="166"/>
      <c r="E5" s="167"/>
      <c r="F5" s="167"/>
      <c r="G5" s="165" t="s">
        <v>70</v>
      </c>
      <c r="H5" s="166"/>
      <c r="I5" s="166"/>
      <c r="J5" s="168" t="s">
        <v>71</v>
      </c>
      <c r="K5" s="167"/>
      <c r="L5" s="167"/>
      <c r="M5" s="167"/>
      <c r="N5" s="167"/>
      <c r="O5" s="167"/>
      <c r="P5" s="167"/>
      <c r="Q5" s="169"/>
      <c r="R5" s="165"/>
      <c r="S5" s="164"/>
      <c r="T5" s="169"/>
      <c r="U5" s="169"/>
      <c r="V5" s="165" t="s">
        <v>72</v>
      </c>
      <c r="W5" s="164"/>
      <c r="X5" s="169"/>
      <c r="Y5" s="169"/>
      <c r="Z5" s="168" t="s">
        <v>1556</v>
      </c>
      <c r="AA5" s="169"/>
      <c r="AB5" s="153"/>
      <c r="AC5" s="169"/>
      <c r="AD5" s="153"/>
      <c r="AE5" s="157"/>
      <c r="AF5" s="157"/>
      <c r="AG5" s="157"/>
      <c r="AH5" s="157"/>
      <c r="AI5" s="157"/>
      <c r="AJ5" s="157"/>
      <c r="AK5" s="157"/>
      <c r="AL5" s="157"/>
      <c r="AM5" s="157"/>
      <c r="AN5" s="504"/>
      <c r="AO5" s="504"/>
      <c r="AP5" s="504"/>
      <c r="AQ5" s="497"/>
      <c r="AR5" s="497"/>
      <c r="AS5" s="497"/>
      <c r="AT5" s="497"/>
      <c r="AU5" s="497"/>
      <c r="AV5" s="497"/>
      <c r="AW5" s="497"/>
      <c r="AX5" s="497"/>
      <c r="AY5" s="497"/>
      <c r="AZ5" s="646"/>
      <c r="BA5" s="157"/>
      <c r="BB5" s="221"/>
      <c r="BC5" s="222"/>
      <c r="BD5" s="222"/>
      <c r="BE5" s="218" t="s">
        <v>1629</v>
      </c>
      <c r="BF5" s="218"/>
      <c r="BG5" s="220" t="str">
        <f>$J$5</f>
        <v>________________________</v>
      </c>
      <c r="BH5" s="220"/>
      <c r="BI5" s="217"/>
      <c r="BJ5" s="217"/>
      <c r="BK5" s="217"/>
      <c r="BL5" s="217"/>
      <c r="BM5" s="217"/>
      <c r="BN5" s="217"/>
      <c r="BO5" s="217"/>
      <c r="BP5" s="217"/>
      <c r="BQ5" s="217"/>
      <c r="BR5" s="217"/>
      <c r="BS5" s="217"/>
      <c r="BT5" s="217"/>
      <c r="BU5" s="217"/>
      <c r="BV5" s="217"/>
      <c r="BW5" s="221"/>
      <c r="BX5" s="222"/>
      <c r="BY5" s="222"/>
      <c r="BZ5" s="218" t="s">
        <v>1629</v>
      </c>
      <c r="CA5" s="218"/>
      <c r="CB5" s="220" t="str">
        <f>$J$5</f>
        <v>________________________</v>
      </c>
      <c r="CC5" s="220"/>
      <c r="CD5" s="217"/>
      <c r="CE5" s="217"/>
      <c r="CF5" s="217"/>
      <c r="CG5" s="217"/>
      <c r="CH5" s="217"/>
      <c r="CI5" s="217"/>
      <c r="CJ5" s="217"/>
      <c r="CK5" s="217"/>
      <c r="CL5" s="217"/>
      <c r="CM5" s="217"/>
      <c r="CN5" s="217"/>
      <c r="CO5" s="217"/>
      <c r="CP5" s="217"/>
      <c r="CQ5" s="217"/>
      <c r="CR5" s="221"/>
      <c r="CS5" s="222"/>
      <c r="CT5" s="222"/>
      <c r="CU5" s="218" t="s">
        <v>1629</v>
      </c>
      <c r="CV5" s="218"/>
      <c r="CW5" s="220" t="str">
        <f>$J$5</f>
        <v>________________________</v>
      </c>
      <c r="CX5" s="220"/>
      <c r="CY5" s="217"/>
      <c r="CZ5" s="217"/>
      <c r="DA5" s="217"/>
      <c r="DB5" s="217"/>
      <c r="DC5" s="217"/>
      <c r="DD5" s="217"/>
      <c r="DE5" s="217"/>
      <c r="DF5" s="217"/>
      <c r="DG5" s="217"/>
      <c r="DH5" s="217"/>
      <c r="DI5" s="217"/>
      <c r="DJ5" s="217"/>
      <c r="DK5" s="217"/>
      <c r="DL5" s="217"/>
      <c r="DM5" s="221"/>
      <c r="DN5" s="222"/>
      <c r="DO5" s="222"/>
      <c r="DP5" s="218" t="s">
        <v>1629</v>
      </c>
      <c r="DQ5" s="218"/>
      <c r="DR5" s="220" t="str">
        <f>$J$5</f>
        <v>________________________</v>
      </c>
      <c r="DS5" s="220"/>
      <c r="DT5" s="217"/>
      <c r="DU5" s="217"/>
      <c r="DV5" s="217"/>
      <c r="DW5" s="217"/>
      <c r="DX5" s="217"/>
      <c r="DY5" s="217"/>
      <c r="DZ5" s="217"/>
      <c r="EA5" s="217"/>
      <c r="EB5" s="217"/>
      <c r="EC5" s="217"/>
      <c r="ED5" s="217"/>
      <c r="EE5" s="217"/>
      <c r="EF5" s="217"/>
      <c r="EG5" s="217"/>
      <c r="EH5" s="221"/>
      <c r="EI5" s="222"/>
      <c r="EJ5" s="222"/>
      <c r="EK5" s="218" t="s">
        <v>1629</v>
      </c>
      <c r="EL5" s="218"/>
      <c r="EM5" s="220" t="str">
        <f>$J$5</f>
        <v>________________________</v>
      </c>
      <c r="EN5" s="220"/>
      <c r="EO5" s="217"/>
      <c r="EP5" s="217"/>
      <c r="EQ5" s="217"/>
      <c r="ER5" s="217"/>
      <c r="ES5" s="217"/>
      <c r="ET5" s="217"/>
      <c r="EU5" s="217"/>
      <c r="EV5" s="217"/>
      <c r="EW5" s="217"/>
      <c r="EX5" s="217"/>
      <c r="EY5" s="217"/>
      <c r="EZ5" s="217"/>
      <c r="FC5" s="221"/>
      <c r="FD5" s="222"/>
      <c r="FE5" s="222"/>
      <c r="FF5" s="218" t="s">
        <v>1629</v>
      </c>
      <c r="FG5" s="218"/>
      <c r="FH5" s="220" t="str">
        <f>$J$5</f>
        <v>________________________</v>
      </c>
      <c r="FI5" s="220"/>
      <c r="FJ5" s="217"/>
      <c r="FK5" s="217"/>
      <c r="FL5" s="217"/>
      <c r="FM5" s="217"/>
      <c r="FN5" s="217"/>
      <c r="FO5" s="217"/>
      <c r="FP5" s="217"/>
      <c r="FQ5" s="217"/>
      <c r="FR5" s="217"/>
      <c r="FS5" s="217"/>
      <c r="FT5" s="217"/>
      <c r="FU5" s="217"/>
      <c r="FX5" s="221"/>
      <c r="FY5" s="222"/>
      <c r="FZ5" s="222"/>
      <c r="GA5" s="218" t="s">
        <v>1629</v>
      </c>
      <c r="GB5" s="218"/>
      <c r="GC5" s="220" t="str">
        <f>$J$5</f>
        <v>________________________</v>
      </c>
      <c r="GD5" s="220"/>
      <c r="GE5" s="217"/>
      <c r="GF5" s="217"/>
      <c r="GG5" s="217"/>
      <c r="GH5" s="217"/>
      <c r="GI5" s="217"/>
      <c r="GJ5" s="217"/>
      <c r="GK5" s="217"/>
      <c r="GL5" s="217"/>
      <c r="GM5" s="217"/>
      <c r="GN5" s="217"/>
      <c r="GO5" s="217"/>
      <c r="GP5" s="217"/>
    </row>
    <row r="6" spans="1:198" s="12" customFormat="1" ht="12.75">
      <c r="A6" s="153"/>
      <c r="B6" s="157"/>
      <c r="C6" s="157"/>
      <c r="D6" s="157"/>
      <c r="E6" s="157"/>
      <c r="F6" s="157"/>
      <c r="G6" s="157"/>
      <c r="H6" s="157"/>
      <c r="I6" s="157"/>
      <c r="J6" s="157"/>
      <c r="K6" s="157"/>
      <c r="L6" s="157"/>
      <c r="M6" s="157"/>
      <c r="N6" s="157"/>
      <c r="O6" s="157"/>
      <c r="P6" s="157"/>
      <c r="Q6" s="153"/>
      <c r="R6" s="272"/>
      <c r="S6" s="164"/>
      <c r="T6" s="153"/>
      <c r="U6" s="153"/>
      <c r="V6" s="153"/>
      <c r="W6" s="153"/>
      <c r="X6" s="153"/>
      <c r="Y6" s="153"/>
      <c r="Z6" s="153"/>
      <c r="AA6" s="153"/>
      <c r="AB6" s="153"/>
      <c r="AC6" s="157"/>
      <c r="AD6" s="157"/>
      <c r="AE6" s="157"/>
      <c r="AF6" s="157"/>
      <c r="AG6" s="157"/>
      <c r="AH6" s="157"/>
      <c r="AI6" s="157"/>
      <c r="AJ6" s="157"/>
      <c r="AK6" s="157"/>
      <c r="AL6" s="157"/>
      <c r="AM6" s="157"/>
      <c r="AN6" s="504"/>
      <c r="AO6" s="504"/>
      <c r="AP6" s="504"/>
      <c r="AQ6" s="497"/>
      <c r="AR6" s="497"/>
      <c r="AS6" s="497"/>
      <c r="AT6" s="497"/>
      <c r="AU6" s="497"/>
      <c r="AV6" s="497"/>
      <c r="AW6" s="497"/>
      <c r="AX6" s="497"/>
      <c r="AY6" s="497"/>
      <c r="AZ6" s="646"/>
      <c r="BA6" s="157"/>
      <c r="BB6" s="215"/>
      <c r="BC6" s="215"/>
      <c r="BD6" s="215"/>
      <c r="BE6" s="218" t="s">
        <v>1632</v>
      </c>
      <c r="BF6" s="218"/>
      <c r="BG6" s="215" t="str">
        <f>$Z$5</f>
        <v>__________________________</v>
      </c>
      <c r="BH6" s="215"/>
      <c r="BI6" s="217"/>
      <c r="BJ6" s="217"/>
      <c r="BK6" s="217"/>
      <c r="BL6" s="217"/>
      <c r="BM6" s="217"/>
      <c r="BN6" s="217"/>
      <c r="BO6" s="217"/>
      <c r="BP6" s="217"/>
      <c r="BQ6" s="217"/>
      <c r="BR6" s="217"/>
      <c r="BS6" s="217"/>
      <c r="BT6" s="217"/>
      <c r="BU6" s="217"/>
      <c r="BV6" s="217"/>
      <c r="BW6" s="215"/>
      <c r="BX6" s="215"/>
      <c r="BY6" s="215"/>
      <c r="BZ6" s="218" t="s">
        <v>1632</v>
      </c>
      <c r="CA6" s="218"/>
      <c r="CB6" s="215" t="str">
        <f>$Z$5</f>
        <v>__________________________</v>
      </c>
      <c r="CC6" s="215"/>
      <c r="CD6" s="217"/>
      <c r="CE6" s="217"/>
      <c r="CF6" s="217"/>
      <c r="CG6" s="217"/>
      <c r="CH6" s="217"/>
      <c r="CI6" s="217"/>
      <c r="CJ6" s="217"/>
      <c r="CK6" s="217"/>
      <c r="CL6" s="217"/>
      <c r="CM6" s="217"/>
      <c r="CN6" s="217"/>
      <c r="CO6" s="217"/>
      <c r="CP6" s="217"/>
      <c r="CQ6" s="217"/>
      <c r="CR6" s="215"/>
      <c r="CS6" s="215"/>
      <c r="CT6" s="215"/>
      <c r="CU6" s="218" t="s">
        <v>1632</v>
      </c>
      <c r="CV6" s="218"/>
      <c r="CW6" s="215" t="str">
        <f>$Z$5</f>
        <v>__________________________</v>
      </c>
      <c r="CX6" s="215"/>
      <c r="CY6" s="217"/>
      <c r="CZ6" s="217"/>
      <c r="DA6" s="217"/>
      <c r="DB6" s="217"/>
      <c r="DC6" s="217"/>
      <c r="DD6" s="217"/>
      <c r="DE6" s="217"/>
      <c r="DF6" s="217"/>
      <c r="DG6" s="217"/>
      <c r="DH6" s="217"/>
      <c r="DI6" s="217"/>
      <c r="DJ6" s="217"/>
      <c r="DK6" s="217"/>
      <c r="DL6" s="217"/>
      <c r="DM6" s="215"/>
      <c r="DN6" s="215"/>
      <c r="DO6" s="215"/>
      <c r="DP6" s="218" t="s">
        <v>1632</v>
      </c>
      <c r="DQ6" s="218"/>
      <c r="DR6" s="215" t="str">
        <f>$Z$5</f>
        <v>__________________________</v>
      </c>
      <c r="DS6" s="215"/>
      <c r="DT6" s="217"/>
      <c r="DU6" s="217"/>
      <c r="DV6" s="217"/>
      <c r="DW6" s="217"/>
      <c r="DX6" s="217"/>
      <c r="DY6" s="217"/>
      <c r="DZ6" s="217"/>
      <c r="EA6" s="217"/>
      <c r="EB6" s="217"/>
      <c r="EC6" s="217"/>
      <c r="ED6" s="217"/>
      <c r="EE6" s="217"/>
      <c r="EF6" s="217"/>
      <c r="EG6" s="217"/>
      <c r="EH6" s="215"/>
      <c r="EI6" s="215"/>
      <c r="EJ6" s="215"/>
      <c r="EK6" s="218" t="s">
        <v>1632</v>
      </c>
      <c r="EL6" s="218"/>
      <c r="EM6" s="215" t="str">
        <f>$Z$5</f>
        <v>__________________________</v>
      </c>
      <c r="EN6" s="215"/>
      <c r="EO6" s="217"/>
      <c r="EP6" s="217"/>
      <c r="EQ6" s="217"/>
      <c r="ER6" s="217"/>
      <c r="ES6" s="217"/>
      <c r="ET6" s="217"/>
      <c r="EU6" s="217"/>
      <c r="EV6" s="217"/>
      <c r="EW6" s="217"/>
      <c r="EX6" s="217"/>
      <c r="EY6" s="217"/>
      <c r="EZ6" s="217"/>
      <c r="FC6" s="215"/>
      <c r="FD6" s="215"/>
      <c r="FE6" s="215"/>
      <c r="FF6" s="218" t="s">
        <v>1632</v>
      </c>
      <c r="FG6" s="218"/>
      <c r="FH6" s="215" t="str">
        <f>$Z$5</f>
        <v>__________________________</v>
      </c>
      <c r="FI6" s="215"/>
      <c r="FJ6" s="217"/>
      <c r="FK6" s="217"/>
      <c r="FL6" s="217"/>
      <c r="FM6" s="217"/>
      <c r="FN6" s="217"/>
      <c r="FO6" s="217"/>
      <c r="FP6" s="217"/>
      <c r="FQ6" s="217"/>
      <c r="FR6" s="217"/>
      <c r="FS6" s="217"/>
      <c r="FT6" s="217"/>
      <c r="FU6" s="217"/>
      <c r="FX6" s="215"/>
      <c r="FY6" s="215"/>
      <c r="FZ6" s="215"/>
      <c r="GA6" s="218" t="s">
        <v>1632</v>
      </c>
      <c r="GB6" s="218"/>
      <c r="GC6" s="215" t="str">
        <f>$Z$5</f>
        <v>__________________________</v>
      </c>
      <c r="GD6" s="215"/>
      <c r="GE6" s="217"/>
      <c r="GF6" s="217"/>
      <c r="GG6" s="217"/>
      <c r="GH6" s="217"/>
      <c r="GI6" s="217"/>
      <c r="GJ6" s="217"/>
      <c r="GK6" s="217"/>
      <c r="GL6" s="217"/>
      <c r="GM6" s="217"/>
      <c r="GN6" s="217"/>
      <c r="GO6" s="217"/>
      <c r="GP6" s="217"/>
    </row>
    <row r="7" spans="1:198" s="12" customFormat="1" ht="15.75">
      <c r="A7" s="153"/>
      <c r="B7" s="158"/>
      <c r="C7" s="170"/>
      <c r="D7" s="170"/>
      <c r="E7" s="167"/>
      <c r="F7" s="167"/>
      <c r="G7" s="158" t="s">
        <v>73</v>
      </c>
      <c r="H7" s="170"/>
      <c r="I7" s="170"/>
      <c r="J7" s="167" t="s">
        <v>71</v>
      </c>
      <c r="K7" s="167"/>
      <c r="L7" s="167"/>
      <c r="M7" s="167"/>
      <c r="N7" s="161"/>
      <c r="O7" s="161"/>
      <c r="P7" s="161"/>
      <c r="Q7" s="169"/>
      <c r="R7" s="166"/>
      <c r="S7" s="164"/>
      <c r="T7" s="169"/>
      <c r="U7" s="169"/>
      <c r="V7" s="167"/>
      <c r="W7" s="153"/>
      <c r="X7" s="153"/>
      <c r="Y7" s="153"/>
      <c r="Z7" s="153"/>
      <c r="AA7" s="153"/>
      <c r="AB7" s="153"/>
      <c r="AC7" s="157"/>
      <c r="AD7" s="157"/>
      <c r="AE7" s="163" t="s">
        <v>69</v>
      </c>
      <c r="AF7" s="163"/>
      <c r="AG7" s="163"/>
      <c r="AH7" s="163"/>
      <c r="AI7" s="163"/>
      <c r="AJ7" s="163"/>
      <c r="AK7" s="163"/>
      <c r="AL7" s="163"/>
      <c r="AM7" s="163"/>
      <c r="AN7" s="498"/>
      <c r="AO7" s="498"/>
      <c r="AP7" s="498"/>
      <c r="AQ7" s="498"/>
      <c r="AR7" s="498"/>
      <c r="AS7" s="498"/>
      <c r="AT7" s="498"/>
      <c r="AU7" s="498"/>
      <c r="AV7" s="498"/>
      <c r="AW7" s="498"/>
      <c r="AX7" s="498"/>
      <c r="AY7" s="498"/>
      <c r="AZ7" s="647"/>
      <c r="BA7" s="163"/>
      <c r="BB7" s="215"/>
      <c r="BC7" s="215"/>
      <c r="BD7" s="215"/>
      <c r="BE7" s="220"/>
      <c r="BF7" s="220"/>
      <c r="BG7" s="215"/>
      <c r="BH7" s="215"/>
      <c r="BI7" s="217"/>
      <c r="BJ7" s="217"/>
      <c r="BK7" s="217"/>
      <c r="BL7" s="217"/>
      <c r="BM7" s="217"/>
      <c r="BN7" s="217"/>
      <c r="BO7" s="217"/>
      <c r="BP7" s="217"/>
      <c r="BQ7" s="217"/>
      <c r="BR7" s="217"/>
      <c r="BS7" s="217"/>
      <c r="BT7" s="217"/>
      <c r="BU7" s="217"/>
      <c r="BV7" s="217"/>
      <c r="BW7" s="215"/>
      <c r="BX7" s="215"/>
      <c r="BY7" s="215"/>
      <c r="BZ7" s="220"/>
      <c r="CA7" s="220"/>
      <c r="CB7" s="215"/>
      <c r="CC7" s="215"/>
      <c r="CD7" s="217"/>
      <c r="CE7" s="217"/>
      <c r="CF7" s="217"/>
      <c r="CG7" s="217"/>
      <c r="CH7" s="217"/>
      <c r="CI7" s="217"/>
      <c r="CJ7" s="217"/>
      <c r="CK7" s="217"/>
      <c r="CL7" s="217"/>
      <c r="CM7" s="217"/>
      <c r="CN7" s="217"/>
      <c r="CO7" s="217"/>
      <c r="CP7" s="217"/>
      <c r="CQ7" s="217"/>
      <c r="CR7" s="215"/>
      <c r="CS7" s="215"/>
      <c r="CT7" s="215"/>
      <c r="CU7" s="220"/>
      <c r="CV7" s="220"/>
      <c r="CW7" s="215"/>
      <c r="CX7" s="215"/>
      <c r="CY7" s="217"/>
      <c r="CZ7" s="217"/>
      <c r="DA7" s="217"/>
      <c r="DB7" s="217"/>
      <c r="DC7" s="217"/>
      <c r="DD7" s="217"/>
      <c r="DE7" s="217"/>
      <c r="DF7" s="217"/>
      <c r="DG7" s="217"/>
      <c r="DH7" s="217"/>
      <c r="DI7" s="217"/>
      <c r="DJ7" s="217"/>
      <c r="DK7" s="217"/>
      <c r="DL7" s="217"/>
      <c r="DM7" s="215"/>
      <c r="DN7" s="215"/>
      <c r="DO7" s="215"/>
      <c r="DP7" s="220"/>
      <c r="DQ7" s="220"/>
      <c r="DR7" s="215"/>
      <c r="DS7" s="215"/>
      <c r="DT7" s="217"/>
      <c r="DU7" s="217"/>
      <c r="DV7" s="217"/>
      <c r="DW7" s="217"/>
      <c r="DX7" s="217"/>
      <c r="DY7" s="217"/>
      <c r="DZ7" s="217"/>
      <c r="EA7" s="217"/>
      <c r="EB7" s="217"/>
      <c r="EC7" s="217"/>
      <c r="ED7" s="217"/>
      <c r="EE7" s="217"/>
      <c r="EF7" s="217"/>
      <c r="EG7" s="217"/>
      <c r="EH7" s="215"/>
      <c r="EI7" s="215"/>
      <c r="EJ7" s="215"/>
      <c r="EK7" s="220"/>
      <c r="EL7" s="220"/>
      <c r="EM7" s="215"/>
      <c r="EN7" s="215"/>
      <c r="EO7" s="217"/>
      <c r="EP7" s="217"/>
      <c r="EQ7" s="217"/>
      <c r="ER7" s="217"/>
      <c r="ES7" s="217"/>
      <c r="ET7" s="217"/>
      <c r="EU7" s="217"/>
      <c r="EV7" s="217"/>
      <c r="EW7" s="217"/>
      <c r="EX7" s="217"/>
      <c r="EY7" s="217"/>
      <c r="EZ7" s="217"/>
      <c r="FC7" s="215"/>
      <c r="FD7" s="215"/>
      <c r="FE7" s="215"/>
      <c r="FF7" s="220"/>
      <c r="FG7" s="220"/>
      <c r="FH7" s="215"/>
      <c r="FI7" s="215"/>
      <c r="FJ7" s="217"/>
      <c r="FK7" s="217"/>
      <c r="FL7" s="217"/>
      <c r="FM7" s="217"/>
      <c r="FN7" s="217"/>
      <c r="FO7" s="217"/>
      <c r="FP7" s="217"/>
      <c r="FQ7" s="217"/>
      <c r="FR7" s="217"/>
      <c r="FS7" s="217"/>
      <c r="FT7" s="217"/>
      <c r="FU7" s="217"/>
      <c r="FX7" s="215"/>
      <c r="FY7" s="215"/>
      <c r="FZ7" s="215"/>
      <c r="GA7" s="220"/>
      <c r="GB7" s="220"/>
      <c r="GC7" s="215"/>
      <c r="GD7" s="215"/>
      <c r="GE7" s="217"/>
      <c r="GF7" s="217"/>
      <c r="GG7" s="217"/>
      <c r="GH7" s="217"/>
      <c r="GI7" s="217"/>
      <c r="GJ7" s="217"/>
      <c r="GK7" s="217"/>
      <c r="GL7" s="217"/>
      <c r="GM7" s="217"/>
      <c r="GN7" s="217"/>
      <c r="GO7" s="217"/>
      <c r="GP7" s="217"/>
    </row>
    <row r="8" spans="1:198" s="12" customFormat="1" ht="13.5" customHeight="1" thickBot="1">
      <c r="A8" s="153"/>
      <c r="B8" s="157"/>
      <c r="C8" s="157"/>
      <c r="D8" s="157"/>
      <c r="E8" s="157"/>
      <c r="F8" s="157"/>
      <c r="G8" s="157"/>
      <c r="H8" s="157"/>
      <c r="I8" s="157"/>
      <c r="J8" s="157"/>
      <c r="K8" s="157"/>
      <c r="L8" s="157"/>
      <c r="M8" s="157"/>
      <c r="N8" s="157"/>
      <c r="O8" s="157"/>
      <c r="P8" s="157"/>
      <c r="Q8" s="153"/>
      <c r="R8" s="153"/>
      <c r="S8" s="153"/>
      <c r="T8" s="153"/>
      <c r="U8" s="153"/>
      <c r="V8" s="153"/>
      <c r="W8" s="153"/>
      <c r="X8" s="153"/>
      <c r="Y8" s="153"/>
      <c r="Z8" s="153"/>
      <c r="AA8" s="153"/>
      <c r="AB8" s="153"/>
      <c r="AC8" s="157"/>
      <c r="AD8" s="157"/>
      <c r="AE8" s="157"/>
      <c r="AF8" s="157"/>
      <c r="AG8" s="157"/>
      <c r="AH8" s="157"/>
      <c r="AI8" s="157"/>
      <c r="AJ8" s="157"/>
      <c r="AK8" s="157"/>
      <c r="AL8" s="157"/>
      <c r="AM8" s="157"/>
      <c r="AN8" s="504"/>
      <c r="AO8" s="504"/>
      <c r="AP8" s="504"/>
      <c r="AQ8" s="497"/>
      <c r="AR8" s="497"/>
      <c r="AS8" s="497"/>
      <c r="AT8" s="497"/>
      <c r="AU8" s="497"/>
      <c r="AV8" s="497"/>
      <c r="AW8" s="497"/>
      <c r="AX8" s="497"/>
      <c r="AY8" s="497"/>
      <c r="AZ8" s="646"/>
      <c r="BA8" s="157"/>
      <c r="BB8" s="215"/>
      <c r="BC8" s="215"/>
      <c r="BD8" s="215"/>
      <c r="BE8" s="215"/>
      <c r="BF8" s="215"/>
      <c r="BG8" s="215"/>
      <c r="BH8" s="215"/>
      <c r="BI8" s="217"/>
      <c r="BJ8" s="217"/>
      <c r="BK8" s="217"/>
      <c r="BL8" s="217"/>
      <c r="BM8" s="217"/>
      <c r="BN8" s="217"/>
      <c r="BO8" s="217"/>
      <c r="BP8" s="217"/>
      <c r="BQ8" s="217"/>
      <c r="BR8" s="217"/>
      <c r="BS8" s="217"/>
      <c r="BT8" s="217"/>
      <c r="BU8" s="217"/>
      <c r="BV8" s="217"/>
      <c r="BW8" s="215"/>
      <c r="BX8" s="215"/>
      <c r="BY8" s="215"/>
      <c r="BZ8" s="215"/>
      <c r="CA8" s="215"/>
      <c r="CB8" s="215"/>
      <c r="CC8" s="215"/>
      <c r="CD8" s="217"/>
      <c r="CE8" s="217"/>
      <c r="CF8" s="217"/>
      <c r="CG8" s="217"/>
      <c r="CH8" s="217"/>
      <c r="CI8" s="217"/>
      <c r="CJ8" s="217"/>
      <c r="CK8" s="217"/>
      <c r="CL8" s="217"/>
      <c r="CM8" s="217"/>
      <c r="CN8" s="217"/>
      <c r="CO8" s="217"/>
      <c r="CP8" s="217"/>
      <c r="CQ8" s="217"/>
      <c r="CR8" s="215"/>
      <c r="CS8" s="215"/>
      <c r="CT8" s="215"/>
      <c r="CU8" s="215"/>
      <c r="CV8" s="215"/>
      <c r="CW8" s="215"/>
      <c r="CX8" s="215"/>
      <c r="CY8" s="217"/>
      <c r="CZ8" s="217"/>
      <c r="DA8" s="217"/>
      <c r="DB8" s="217"/>
      <c r="DC8" s="217"/>
      <c r="DD8" s="217"/>
      <c r="DE8" s="217"/>
      <c r="DF8" s="217"/>
      <c r="DG8" s="217"/>
      <c r="DH8" s="217"/>
      <c r="DI8" s="217"/>
      <c r="DJ8" s="217"/>
      <c r="DK8" s="217"/>
      <c r="DL8" s="217"/>
      <c r="DM8" s="215"/>
      <c r="DN8" s="215"/>
      <c r="DO8" s="215"/>
      <c r="DP8" s="215"/>
      <c r="DQ8" s="215"/>
      <c r="DR8" s="215"/>
      <c r="DS8" s="215"/>
      <c r="DT8" s="217"/>
      <c r="DU8" s="217"/>
      <c r="DV8" s="217"/>
      <c r="DW8" s="217"/>
      <c r="DX8" s="217"/>
      <c r="DY8" s="217"/>
      <c r="DZ8" s="217"/>
      <c r="EA8" s="217"/>
      <c r="EB8" s="217"/>
      <c r="EC8" s="217"/>
      <c r="ED8" s="217"/>
      <c r="EE8" s="217"/>
      <c r="EF8" s="217"/>
      <c r="EG8" s="217"/>
      <c r="EH8" s="215"/>
      <c r="EI8" s="215"/>
      <c r="EJ8" s="215"/>
      <c r="EK8" s="215"/>
      <c r="EL8" s="215"/>
      <c r="EM8" s="215"/>
      <c r="EN8" s="215"/>
      <c r="EO8" s="217"/>
      <c r="EP8" s="217"/>
      <c r="EQ8" s="217"/>
      <c r="ER8" s="217"/>
      <c r="ES8" s="217"/>
      <c r="ET8" s="217"/>
      <c r="EU8" s="217"/>
      <c r="EV8" s="217"/>
      <c r="EW8" s="217"/>
      <c r="EX8" s="217"/>
      <c r="EY8" s="217"/>
      <c r="EZ8" s="217"/>
      <c r="FC8" s="215"/>
      <c r="FD8" s="215"/>
      <c r="FE8" s="215"/>
      <c r="FF8" s="215"/>
      <c r="FG8" s="215"/>
      <c r="FH8" s="215"/>
      <c r="FI8" s="215"/>
      <c r="FJ8" s="217"/>
      <c r="FK8" s="217"/>
      <c r="FL8" s="217"/>
      <c r="FM8" s="217"/>
      <c r="FN8" s="217"/>
      <c r="FO8" s="217"/>
      <c r="FP8" s="217"/>
      <c r="FQ8" s="217"/>
      <c r="FR8" s="217"/>
      <c r="FS8" s="217"/>
      <c r="FT8" s="217"/>
      <c r="FU8" s="217"/>
      <c r="FX8" s="215"/>
      <c r="FY8" s="215"/>
      <c r="FZ8" s="215"/>
      <c r="GA8" s="215"/>
      <c r="GB8" s="215"/>
      <c r="GC8" s="215"/>
      <c r="GD8" s="215"/>
      <c r="GE8" s="217"/>
      <c r="GF8" s="217"/>
      <c r="GG8" s="217"/>
      <c r="GH8" s="217"/>
      <c r="GI8" s="217"/>
      <c r="GJ8" s="217"/>
      <c r="GK8" s="217"/>
      <c r="GL8" s="217"/>
      <c r="GM8" s="217"/>
      <c r="GN8" s="217"/>
      <c r="GO8" s="217"/>
      <c r="GP8" s="217"/>
    </row>
    <row r="9" spans="1:198" s="128" customFormat="1" ht="13.5" customHeight="1">
      <c r="A9" s="153"/>
      <c r="B9" s="171"/>
      <c r="C9" s="171"/>
      <c r="D9" s="171"/>
      <c r="E9" s="171"/>
      <c r="F9" s="171"/>
      <c r="G9" s="172" t="s">
        <v>74</v>
      </c>
      <c r="H9" s="173"/>
      <c r="I9" s="174"/>
      <c r="J9" s="174"/>
      <c r="K9" s="174"/>
      <c r="L9" s="175"/>
      <c r="M9" s="176"/>
      <c r="N9" s="176"/>
      <c r="O9" s="176"/>
      <c r="P9" s="175"/>
      <c r="Q9" s="176"/>
      <c r="R9" s="176"/>
      <c r="S9" s="177"/>
      <c r="T9" s="169"/>
      <c r="U9" s="178"/>
      <c r="V9" s="179" t="s">
        <v>1548</v>
      </c>
      <c r="W9" s="176"/>
      <c r="X9" s="176"/>
      <c r="Y9" s="176"/>
      <c r="Z9" s="176"/>
      <c r="AA9" s="174"/>
      <c r="AB9" s="174"/>
      <c r="AC9" s="174"/>
      <c r="AD9" s="174"/>
      <c r="AE9" s="180"/>
      <c r="AF9" s="159"/>
      <c r="AG9" s="159"/>
      <c r="AH9" s="159"/>
      <c r="AI9" s="159"/>
      <c r="AJ9" s="159"/>
      <c r="AK9" s="159"/>
      <c r="AL9" s="159"/>
      <c r="AM9" s="159"/>
      <c r="AN9" s="505"/>
      <c r="AO9" s="505"/>
      <c r="AP9" s="505"/>
      <c r="AQ9" s="195"/>
      <c r="AR9" s="195"/>
      <c r="AS9" s="195"/>
      <c r="AT9" s="195"/>
      <c r="AU9" s="195"/>
      <c r="AV9" s="195"/>
      <c r="AW9" s="195"/>
      <c r="AX9" s="195"/>
      <c r="AY9" s="195"/>
      <c r="AZ9" s="648"/>
      <c r="BA9" s="157"/>
      <c r="BB9" s="215"/>
      <c r="BC9" s="223" t="s">
        <v>74</v>
      </c>
      <c r="BD9" s="224"/>
      <c r="BE9" s="224"/>
      <c r="BF9" s="224"/>
      <c r="BG9" s="225"/>
      <c r="BH9" s="226"/>
      <c r="BI9" s="227"/>
      <c r="BJ9" s="228" t="s">
        <v>1548</v>
      </c>
      <c r="BK9" s="229"/>
      <c r="BL9" s="229"/>
      <c r="BM9" s="229"/>
      <c r="BN9" s="229"/>
      <c r="BO9" s="230"/>
      <c r="BP9" s="230"/>
      <c r="BQ9" s="230"/>
      <c r="BR9" s="230"/>
      <c r="BS9" s="231"/>
      <c r="BT9" s="227"/>
      <c r="BU9" s="227"/>
      <c r="BV9" s="227"/>
      <c r="BW9" s="215"/>
      <c r="BX9" s="223" t="s">
        <v>74</v>
      </c>
      <c r="BY9" s="224"/>
      <c r="BZ9" s="224"/>
      <c r="CA9" s="224"/>
      <c r="CB9" s="225"/>
      <c r="CC9" s="226"/>
      <c r="CD9" s="227"/>
      <c r="CE9" s="228" t="s">
        <v>1548</v>
      </c>
      <c r="CF9" s="229"/>
      <c r="CG9" s="229"/>
      <c r="CH9" s="229"/>
      <c r="CI9" s="229"/>
      <c r="CJ9" s="230"/>
      <c r="CK9" s="230"/>
      <c r="CL9" s="230"/>
      <c r="CM9" s="230"/>
      <c r="CN9" s="231"/>
      <c r="CO9" s="227"/>
      <c r="CP9" s="227"/>
      <c r="CQ9" s="227"/>
      <c r="CR9" s="215"/>
      <c r="CS9" s="223" t="s">
        <v>74</v>
      </c>
      <c r="CT9" s="224"/>
      <c r="CU9" s="224"/>
      <c r="CV9" s="224"/>
      <c r="CW9" s="225"/>
      <c r="CX9" s="226"/>
      <c r="CY9" s="227"/>
      <c r="CZ9" s="228" t="s">
        <v>1548</v>
      </c>
      <c r="DA9" s="229"/>
      <c r="DB9" s="229"/>
      <c r="DC9" s="229"/>
      <c r="DD9" s="229"/>
      <c r="DE9" s="230"/>
      <c r="DF9" s="230"/>
      <c r="DG9" s="230"/>
      <c r="DH9" s="230"/>
      <c r="DI9" s="231"/>
      <c r="DJ9" s="227"/>
      <c r="DK9" s="227"/>
      <c r="DL9" s="227"/>
      <c r="DM9" s="215"/>
      <c r="DN9" s="223" t="s">
        <v>74</v>
      </c>
      <c r="DO9" s="224"/>
      <c r="DP9" s="224"/>
      <c r="DQ9" s="224"/>
      <c r="DR9" s="225"/>
      <c r="DS9" s="226"/>
      <c r="DT9" s="227"/>
      <c r="DU9" s="228" t="s">
        <v>1548</v>
      </c>
      <c r="DV9" s="229"/>
      <c r="DW9" s="229"/>
      <c r="DX9" s="229"/>
      <c r="DY9" s="229"/>
      <c r="DZ9" s="230"/>
      <c r="EA9" s="230"/>
      <c r="EB9" s="230"/>
      <c r="EC9" s="230"/>
      <c r="ED9" s="231"/>
      <c r="EE9" s="217"/>
      <c r="EF9" s="217"/>
      <c r="EG9" s="217"/>
      <c r="EH9" s="215"/>
      <c r="EI9" s="223" t="s">
        <v>74</v>
      </c>
      <c r="EJ9" s="224"/>
      <c r="EK9" s="224"/>
      <c r="EL9" s="224"/>
      <c r="EM9" s="225"/>
      <c r="EN9" s="226"/>
      <c r="EO9" s="227"/>
      <c r="EP9" s="228" t="s">
        <v>1548</v>
      </c>
      <c r="EQ9" s="229"/>
      <c r="ER9" s="229"/>
      <c r="ES9" s="229"/>
      <c r="ET9" s="229"/>
      <c r="EU9" s="230"/>
      <c r="EV9" s="230"/>
      <c r="EW9" s="230"/>
      <c r="EX9" s="230"/>
      <c r="EY9" s="231"/>
      <c r="EZ9" s="217"/>
      <c r="FC9" s="215"/>
      <c r="FD9" s="223" t="s">
        <v>74</v>
      </c>
      <c r="FE9" s="224"/>
      <c r="FF9" s="224"/>
      <c r="FG9" s="224"/>
      <c r="FH9" s="225"/>
      <c r="FI9" s="226"/>
      <c r="FJ9" s="227"/>
      <c r="FK9" s="228" t="s">
        <v>1548</v>
      </c>
      <c r="FL9" s="229"/>
      <c r="FM9" s="229"/>
      <c r="FN9" s="229"/>
      <c r="FO9" s="229"/>
      <c r="FP9" s="230"/>
      <c r="FQ9" s="230"/>
      <c r="FR9" s="230"/>
      <c r="FS9" s="230"/>
      <c r="FT9" s="231"/>
      <c r="FU9" s="217"/>
      <c r="FX9" s="215"/>
      <c r="FY9" s="223" t="s">
        <v>74</v>
      </c>
      <c r="FZ9" s="224"/>
      <c r="GA9" s="224"/>
      <c r="GB9" s="224"/>
      <c r="GC9" s="225"/>
      <c r="GD9" s="226"/>
      <c r="GE9" s="227"/>
      <c r="GF9" s="228" t="s">
        <v>1548</v>
      </c>
      <c r="GG9" s="229"/>
      <c r="GH9" s="229"/>
      <c r="GI9" s="229"/>
      <c r="GJ9" s="229"/>
      <c r="GK9" s="230"/>
      <c r="GL9" s="230"/>
      <c r="GM9" s="230"/>
      <c r="GN9" s="230"/>
      <c r="GO9" s="231"/>
      <c r="GP9" s="217"/>
    </row>
    <row r="10" spans="1:198" s="128" customFormat="1" ht="13.5" customHeight="1">
      <c r="A10" s="153"/>
      <c r="B10" s="159"/>
      <c r="C10" s="159"/>
      <c r="D10" s="159"/>
      <c r="E10" s="159"/>
      <c r="F10" s="159"/>
      <c r="G10" s="181"/>
      <c r="H10" s="159"/>
      <c r="I10" s="159"/>
      <c r="J10" s="159"/>
      <c r="K10" s="159"/>
      <c r="L10" s="169"/>
      <c r="M10" s="169"/>
      <c r="N10" s="169"/>
      <c r="O10" s="169"/>
      <c r="P10" s="169"/>
      <c r="Q10" s="169"/>
      <c r="R10" s="169"/>
      <c r="S10" s="182"/>
      <c r="T10" s="169"/>
      <c r="U10" s="169"/>
      <c r="V10" s="183"/>
      <c r="W10" s="169"/>
      <c r="X10" s="169"/>
      <c r="Y10" s="169"/>
      <c r="Z10" s="169"/>
      <c r="AA10" s="159"/>
      <c r="AB10" s="159"/>
      <c r="AC10" s="159"/>
      <c r="AD10" s="159"/>
      <c r="AE10" s="184"/>
      <c r="AF10" s="159"/>
      <c r="AG10" s="159"/>
      <c r="AH10" s="159"/>
      <c r="AI10" s="159"/>
      <c r="AJ10" s="159"/>
      <c r="AK10" s="159"/>
      <c r="AL10" s="159"/>
      <c r="AM10" s="159"/>
      <c r="AN10" s="505"/>
      <c r="AO10" s="505"/>
      <c r="AP10" s="505"/>
      <c r="AQ10" s="195"/>
      <c r="AR10" s="195"/>
      <c r="AS10" s="195"/>
      <c r="AT10" s="195"/>
      <c r="AU10" s="195"/>
      <c r="AV10" s="195"/>
      <c r="AW10" s="195"/>
      <c r="AX10" s="195"/>
      <c r="AY10" s="195"/>
      <c r="AZ10" s="648"/>
      <c r="BA10" s="157"/>
      <c r="BB10" s="215"/>
      <c r="BC10" s="232"/>
      <c r="BD10" s="217"/>
      <c r="BE10" s="217"/>
      <c r="BF10" s="217"/>
      <c r="BG10" s="233"/>
      <c r="BH10" s="234"/>
      <c r="BI10" s="227"/>
      <c r="BJ10" s="235"/>
      <c r="BK10" s="236"/>
      <c r="BL10" s="236"/>
      <c r="BM10" s="236"/>
      <c r="BN10" s="236"/>
      <c r="BO10" s="217"/>
      <c r="BP10" s="217"/>
      <c r="BQ10" s="217"/>
      <c r="BR10" s="217"/>
      <c r="BS10" s="237"/>
      <c r="BT10" s="227"/>
      <c r="BU10" s="227"/>
      <c r="BV10" s="227"/>
      <c r="BW10" s="215"/>
      <c r="BX10" s="232"/>
      <c r="BY10" s="217"/>
      <c r="BZ10" s="217"/>
      <c r="CA10" s="217"/>
      <c r="CB10" s="233"/>
      <c r="CC10" s="234"/>
      <c r="CD10" s="227"/>
      <c r="CE10" s="235"/>
      <c r="CF10" s="236"/>
      <c r="CG10" s="236"/>
      <c r="CH10" s="236"/>
      <c r="CI10" s="236"/>
      <c r="CJ10" s="217"/>
      <c r="CK10" s="217"/>
      <c r="CL10" s="217"/>
      <c r="CM10" s="217"/>
      <c r="CN10" s="237"/>
      <c r="CO10" s="227"/>
      <c r="CP10" s="227"/>
      <c r="CQ10" s="227"/>
      <c r="CR10" s="215"/>
      <c r="CS10" s="232"/>
      <c r="CT10" s="217"/>
      <c r="CU10" s="217"/>
      <c r="CV10" s="217"/>
      <c r="CW10" s="233"/>
      <c r="CX10" s="234"/>
      <c r="CY10" s="227"/>
      <c r="CZ10" s="235"/>
      <c r="DA10" s="236"/>
      <c r="DB10" s="236"/>
      <c r="DC10" s="236"/>
      <c r="DD10" s="236"/>
      <c r="DE10" s="217"/>
      <c r="DF10" s="217"/>
      <c r="DG10" s="217"/>
      <c r="DH10" s="217"/>
      <c r="DI10" s="237"/>
      <c r="DJ10" s="227"/>
      <c r="DK10" s="227"/>
      <c r="DL10" s="227"/>
      <c r="DM10" s="215"/>
      <c r="DN10" s="232"/>
      <c r="DO10" s="217"/>
      <c r="DP10" s="217"/>
      <c r="DQ10" s="217"/>
      <c r="DR10" s="233"/>
      <c r="DS10" s="234"/>
      <c r="DT10" s="227"/>
      <c r="DU10" s="235"/>
      <c r="DV10" s="236"/>
      <c r="DW10" s="236"/>
      <c r="DX10" s="236"/>
      <c r="DY10" s="236"/>
      <c r="DZ10" s="217"/>
      <c r="EA10" s="217"/>
      <c r="EB10" s="217"/>
      <c r="EC10" s="217"/>
      <c r="ED10" s="237"/>
      <c r="EE10" s="217"/>
      <c r="EF10" s="217"/>
      <c r="EG10" s="217"/>
      <c r="EH10" s="215"/>
      <c r="EI10" s="232"/>
      <c r="EJ10" s="217"/>
      <c r="EK10" s="217"/>
      <c r="EL10" s="217"/>
      <c r="EM10" s="233"/>
      <c r="EN10" s="234"/>
      <c r="EO10" s="227"/>
      <c r="EP10" s="235"/>
      <c r="EQ10" s="236"/>
      <c r="ER10" s="236"/>
      <c r="ES10" s="236"/>
      <c r="ET10" s="236"/>
      <c r="EU10" s="217"/>
      <c r="EV10" s="217"/>
      <c r="EW10" s="217"/>
      <c r="EX10" s="217"/>
      <c r="EY10" s="237"/>
      <c r="EZ10" s="217"/>
      <c r="FC10" s="215"/>
      <c r="FD10" s="232"/>
      <c r="FE10" s="217"/>
      <c r="FF10" s="217"/>
      <c r="FG10" s="217"/>
      <c r="FH10" s="233"/>
      <c r="FI10" s="234"/>
      <c r="FJ10" s="227"/>
      <c r="FK10" s="235"/>
      <c r="FL10" s="236"/>
      <c r="FM10" s="236"/>
      <c r="FN10" s="236"/>
      <c r="FO10" s="236"/>
      <c r="FP10" s="217"/>
      <c r="FQ10" s="217"/>
      <c r="FR10" s="217"/>
      <c r="FS10" s="217"/>
      <c r="FT10" s="237"/>
      <c r="FU10" s="217"/>
      <c r="FX10" s="215"/>
      <c r="FY10" s="232"/>
      <c r="FZ10" s="217"/>
      <c r="GA10" s="217"/>
      <c r="GB10" s="217"/>
      <c r="GC10" s="233"/>
      <c r="GD10" s="234"/>
      <c r="GE10" s="227"/>
      <c r="GF10" s="235"/>
      <c r="GG10" s="236"/>
      <c r="GH10" s="236"/>
      <c r="GI10" s="236"/>
      <c r="GJ10" s="236"/>
      <c r="GK10" s="217"/>
      <c r="GL10" s="217"/>
      <c r="GM10" s="217"/>
      <c r="GN10" s="217"/>
      <c r="GO10" s="237"/>
      <c r="GP10" s="217"/>
    </row>
    <row r="11" spans="1:198" s="12" customFormat="1" ht="13.5" customHeight="1">
      <c r="A11" s="153"/>
      <c r="B11" s="185"/>
      <c r="C11" s="159"/>
      <c r="D11" s="159"/>
      <c r="E11" s="159"/>
      <c r="F11" s="159"/>
      <c r="G11" s="186" t="s">
        <v>75</v>
      </c>
      <c r="H11" s="159"/>
      <c r="I11" s="159"/>
      <c r="J11" s="159"/>
      <c r="K11" s="159"/>
      <c r="L11" s="185"/>
      <c r="M11" s="169"/>
      <c r="N11" s="169"/>
      <c r="O11" s="169"/>
      <c r="P11" s="159"/>
      <c r="Q11" s="169"/>
      <c r="R11" s="169"/>
      <c r="S11" s="182"/>
      <c r="T11" s="169"/>
      <c r="U11" s="185"/>
      <c r="V11" s="186" t="s">
        <v>75</v>
      </c>
      <c r="W11" s="169"/>
      <c r="X11" s="169"/>
      <c r="Y11" s="169"/>
      <c r="Z11" s="169"/>
      <c r="AA11" s="159"/>
      <c r="AB11" s="159"/>
      <c r="AC11" s="159"/>
      <c r="AD11" s="159"/>
      <c r="AE11" s="184"/>
      <c r="AF11" s="159"/>
      <c r="AG11" s="159"/>
      <c r="AH11" s="159"/>
      <c r="AI11" s="159"/>
      <c r="AJ11" s="159"/>
      <c r="AK11" s="159"/>
      <c r="AL11" s="159"/>
      <c r="AM11" s="159"/>
      <c r="AN11" s="505"/>
      <c r="AO11" s="505"/>
      <c r="AP11" s="505"/>
      <c r="AQ11" s="195"/>
      <c r="AR11" s="195"/>
      <c r="AS11" s="195"/>
      <c r="AT11" s="195"/>
      <c r="AU11" s="195"/>
      <c r="AV11" s="195"/>
      <c r="AW11" s="195"/>
      <c r="AX11" s="195"/>
      <c r="AY11" s="195"/>
      <c r="AZ11" s="648"/>
      <c r="BA11" s="157"/>
      <c r="BB11" s="215"/>
      <c r="BC11" s="238" t="s">
        <v>75</v>
      </c>
      <c r="BD11" s="217"/>
      <c r="BE11" s="217"/>
      <c r="BF11" s="217"/>
      <c r="BG11" s="217"/>
      <c r="BH11" s="239"/>
      <c r="BI11" s="217"/>
      <c r="BJ11" s="238" t="s">
        <v>75</v>
      </c>
      <c r="BK11" s="236"/>
      <c r="BL11" s="236"/>
      <c r="BM11" s="236"/>
      <c r="BN11" s="236"/>
      <c r="BO11" s="217"/>
      <c r="BP11" s="217"/>
      <c r="BQ11" s="217"/>
      <c r="BR11" s="217"/>
      <c r="BS11" s="237"/>
      <c r="BT11" s="217"/>
      <c r="BU11" s="217"/>
      <c r="BV11" s="217"/>
      <c r="BW11" s="215"/>
      <c r="BX11" s="238" t="s">
        <v>75</v>
      </c>
      <c r="BY11" s="217"/>
      <c r="BZ11" s="217"/>
      <c r="CA11" s="217"/>
      <c r="CB11" s="217"/>
      <c r="CC11" s="239"/>
      <c r="CD11" s="217"/>
      <c r="CE11" s="238" t="s">
        <v>75</v>
      </c>
      <c r="CF11" s="236"/>
      <c r="CG11" s="236"/>
      <c r="CH11" s="236"/>
      <c r="CI11" s="236"/>
      <c r="CJ11" s="217"/>
      <c r="CK11" s="217"/>
      <c r="CL11" s="217"/>
      <c r="CM11" s="217"/>
      <c r="CN11" s="237"/>
      <c r="CO11" s="217"/>
      <c r="CP11" s="217"/>
      <c r="CQ11" s="217"/>
      <c r="CR11" s="215"/>
      <c r="CS11" s="238" t="s">
        <v>75</v>
      </c>
      <c r="CT11" s="217"/>
      <c r="CU11" s="217"/>
      <c r="CV11" s="217"/>
      <c r="CW11" s="217"/>
      <c r="CX11" s="239"/>
      <c r="CY11" s="217"/>
      <c r="CZ11" s="238" t="s">
        <v>75</v>
      </c>
      <c r="DA11" s="236"/>
      <c r="DB11" s="236"/>
      <c r="DC11" s="236"/>
      <c r="DD11" s="236"/>
      <c r="DE11" s="217"/>
      <c r="DF11" s="217"/>
      <c r="DG11" s="217"/>
      <c r="DH11" s="217"/>
      <c r="DI11" s="237"/>
      <c r="DJ11" s="217"/>
      <c r="DK11" s="217"/>
      <c r="DL11" s="217"/>
      <c r="DM11" s="215"/>
      <c r="DN11" s="238" t="s">
        <v>75</v>
      </c>
      <c r="DO11" s="217"/>
      <c r="DP11" s="217"/>
      <c r="DQ11" s="217"/>
      <c r="DR11" s="217"/>
      <c r="DS11" s="239"/>
      <c r="DT11" s="217"/>
      <c r="DU11" s="238" t="s">
        <v>75</v>
      </c>
      <c r="DV11" s="236"/>
      <c r="DW11" s="236"/>
      <c r="DX11" s="236"/>
      <c r="DY11" s="236"/>
      <c r="DZ11" s="217"/>
      <c r="EA11" s="217"/>
      <c r="EB11" s="217"/>
      <c r="EC11" s="217"/>
      <c r="ED11" s="237"/>
      <c r="EE11" s="217"/>
      <c r="EF11" s="217"/>
      <c r="EG11" s="217"/>
      <c r="EH11" s="215"/>
      <c r="EI11" s="238" t="s">
        <v>75</v>
      </c>
      <c r="EJ11" s="217"/>
      <c r="EK11" s="217"/>
      <c r="EL11" s="217"/>
      <c r="EM11" s="217"/>
      <c r="EN11" s="239"/>
      <c r="EO11" s="217"/>
      <c r="EP11" s="238" t="s">
        <v>75</v>
      </c>
      <c r="EQ11" s="236"/>
      <c r="ER11" s="236"/>
      <c r="ES11" s="236"/>
      <c r="ET11" s="236"/>
      <c r="EU11" s="217"/>
      <c r="EV11" s="217"/>
      <c r="EW11" s="217"/>
      <c r="EX11" s="217"/>
      <c r="EY11" s="237"/>
      <c r="EZ11" s="217"/>
      <c r="FC11" s="215"/>
      <c r="FD11" s="238" t="s">
        <v>75</v>
      </c>
      <c r="FE11" s="217"/>
      <c r="FF11" s="217"/>
      <c r="FG11" s="217"/>
      <c r="FH11" s="217"/>
      <c r="FI11" s="239"/>
      <c r="FJ11" s="217"/>
      <c r="FK11" s="238" t="s">
        <v>75</v>
      </c>
      <c r="FL11" s="236"/>
      <c r="FM11" s="236"/>
      <c r="FN11" s="236"/>
      <c r="FO11" s="236"/>
      <c r="FP11" s="217"/>
      <c r="FQ11" s="217"/>
      <c r="FR11" s="217"/>
      <c r="FS11" s="217"/>
      <c r="FT11" s="237"/>
      <c r="FU11" s="217"/>
      <c r="FX11" s="215"/>
      <c r="FY11" s="238" t="s">
        <v>75</v>
      </c>
      <c r="FZ11" s="217"/>
      <c r="GA11" s="217"/>
      <c r="GB11" s="217"/>
      <c r="GC11" s="217"/>
      <c r="GD11" s="239"/>
      <c r="GE11" s="217"/>
      <c r="GF11" s="238" t="s">
        <v>75</v>
      </c>
      <c r="GG11" s="236"/>
      <c r="GH11" s="236"/>
      <c r="GI11" s="236"/>
      <c r="GJ11" s="236"/>
      <c r="GK11" s="217"/>
      <c r="GL11" s="217"/>
      <c r="GM11" s="217"/>
      <c r="GN11" s="217"/>
      <c r="GO11" s="237"/>
      <c r="GP11" s="217"/>
    </row>
    <row r="12" spans="1:198" s="12" customFormat="1" ht="13.5" customHeight="1">
      <c r="A12" s="153"/>
      <c r="B12" s="185"/>
      <c r="C12" s="159"/>
      <c r="D12" s="159"/>
      <c r="E12" s="159"/>
      <c r="F12" s="159"/>
      <c r="G12" s="186" t="s">
        <v>76</v>
      </c>
      <c r="H12" s="159"/>
      <c r="I12" s="159"/>
      <c r="J12" s="159"/>
      <c r="K12" s="159"/>
      <c r="L12" s="185"/>
      <c r="M12" s="169"/>
      <c r="N12" s="169"/>
      <c r="O12" s="169"/>
      <c r="P12" s="159"/>
      <c r="Q12" s="169"/>
      <c r="R12" s="169"/>
      <c r="S12" s="182"/>
      <c r="T12" s="169"/>
      <c r="U12" s="185"/>
      <c r="V12" s="186" t="s">
        <v>76</v>
      </c>
      <c r="W12" s="169"/>
      <c r="X12" s="169"/>
      <c r="Y12" s="169"/>
      <c r="Z12" s="169"/>
      <c r="AA12" s="159"/>
      <c r="AB12" s="159"/>
      <c r="AC12" s="159"/>
      <c r="AD12" s="159"/>
      <c r="AE12" s="184"/>
      <c r="AF12" s="159"/>
      <c r="AG12" s="159"/>
      <c r="AH12" s="159"/>
      <c r="AI12" s="159"/>
      <c r="AJ12" s="159"/>
      <c r="AK12" s="159"/>
      <c r="AL12" s="159"/>
      <c r="AM12" s="159"/>
      <c r="AN12" s="505"/>
      <c r="AO12" s="505"/>
      <c r="AP12" s="505"/>
      <c r="AQ12" s="195"/>
      <c r="AR12" s="195"/>
      <c r="AS12" s="195"/>
      <c r="AT12" s="195"/>
      <c r="AU12" s="195"/>
      <c r="AV12" s="195"/>
      <c r="AW12" s="195"/>
      <c r="AX12" s="195"/>
      <c r="AY12" s="195"/>
      <c r="AZ12" s="648"/>
      <c r="BA12" s="157"/>
      <c r="BB12" s="215"/>
      <c r="BC12" s="238" t="str">
        <f>$G$12</f>
        <v>  Name    ________________________</v>
      </c>
      <c r="BD12" s="217"/>
      <c r="BE12" s="217"/>
      <c r="BF12" s="217"/>
      <c r="BG12" s="217"/>
      <c r="BH12" s="239"/>
      <c r="BI12" s="217"/>
      <c r="BJ12" s="238" t="str">
        <f>$V$12</f>
        <v>  Name    ________________________</v>
      </c>
      <c r="BK12" s="236"/>
      <c r="BL12" s="236"/>
      <c r="BM12" s="236"/>
      <c r="BN12" s="236"/>
      <c r="BO12" s="217"/>
      <c r="BP12" s="217"/>
      <c r="BQ12" s="217"/>
      <c r="BR12" s="217"/>
      <c r="BS12" s="237"/>
      <c r="BT12" s="217"/>
      <c r="BU12" s="217"/>
      <c r="BV12" s="217"/>
      <c r="BW12" s="215"/>
      <c r="BX12" s="238" t="str">
        <f>$G$12</f>
        <v>  Name    ________________________</v>
      </c>
      <c r="BY12" s="217"/>
      <c r="BZ12" s="217"/>
      <c r="CA12" s="217"/>
      <c r="CB12" s="217"/>
      <c r="CC12" s="239"/>
      <c r="CD12" s="217"/>
      <c r="CE12" s="238" t="str">
        <f>$V$12</f>
        <v>  Name    ________________________</v>
      </c>
      <c r="CF12" s="236"/>
      <c r="CG12" s="236"/>
      <c r="CH12" s="236"/>
      <c r="CI12" s="236"/>
      <c r="CJ12" s="217"/>
      <c r="CK12" s="217"/>
      <c r="CL12" s="217"/>
      <c r="CM12" s="217"/>
      <c r="CN12" s="237"/>
      <c r="CO12" s="217"/>
      <c r="CP12" s="217"/>
      <c r="CQ12" s="217"/>
      <c r="CR12" s="215"/>
      <c r="CS12" s="238" t="str">
        <f>$G$12</f>
        <v>  Name    ________________________</v>
      </c>
      <c r="CT12" s="217"/>
      <c r="CU12" s="217"/>
      <c r="CV12" s="217"/>
      <c r="CW12" s="217"/>
      <c r="CX12" s="239"/>
      <c r="CY12" s="217"/>
      <c r="CZ12" s="238" t="str">
        <f>$V$12</f>
        <v>  Name    ________________________</v>
      </c>
      <c r="DA12" s="236"/>
      <c r="DB12" s="236"/>
      <c r="DC12" s="236"/>
      <c r="DD12" s="236"/>
      <c r="DE12" s="217"/>
      <c r="DF12" s="217"/>
      <c r="DG12" s="217"/>
      <c r="DH12" s="217"/>
      <c r="DI12" s="237"/>
      <c r="DJ12" s="217"/>
      <c r="DK12" s="217"/>
      <c r="DL12" s="217"/>
      <c r="DM12" s="215"/>
      <c r="DN12" s="238" t="str">
        <f>$G$12</f>
        <v>  Name    ________________________</v>
      </c>
      <c r="DO12" s="217"/>
      <c r="DP12" s="217"/>
      <c r="DQ12" s="217"/>
      <c r="DR12" s="217"/>
      <c r="DS12" s="239"/>
      <c r="DT12" s="217"/>
      <c r="DU12" s="238" t="str">
        <f>$V$12</f>
        <v>  Name    ________________________</v>
      </c>
      <c r="DV12" s="236"/>
      <c r="DW12" s="236"/>
      <c r="DX12" s="236"/>
      <c r="DY12" s="236"/>
      <c r="DZ12" s="217"/>
      <c r="EA12" s="217"/>
      <c r="EB12" s="217"/>
      <c r="EC12" s="217"/>
      <c r="ED12" s="237"/>
      <c r="EE12" s="217"/>
      <c r="EF12" s="217"/>
      <c r="EG12" s="217"/>
      <c r="EH12" s="215"/>
      <c r="EI12" s="238" t="str">
        <f>$G$12</f>
        <v>  Name    ________________________</v>
      </c>
      <c r="EJ12" s="217"/>
      <c r="EK12" s="217"/>
      <c r="EL12" s="217"/>
      <c r="EM12" s="217"/>
      <c r="EN12" s="239"/>
      <c r="EO12" s="217"/>
      <c r="EP12" s="238" t="str">
        <f>$V$12</f>
        <v>  Name    ________________________</v>
      </c>
      <c r="EQ12" s="236"/>
      <c r="ER12" s="236"/>
      <c r="ES12" s="236"/>
      <c r="ET12" s="236"/>
      <c r="EU12" s="217"/>
      <c r="EV12" s="217"/>
      <c r="EW12" s="217"/>
      <c r="EX12" s="217"/>
      <c r="EY12" s="237"/>
      <c r="EZ12" s="217"/>
      <c r="FC12" s="215"/>
      <c r="FD12" s="238" t="str">
        <f>$G$12</f>
        <v>  Name    ________________________</v>
      </c>
      <c r="FE12" s="217"/>
      <c r="FF12" s="217"/>
      <c r="FG12" s="217"/>
      <c r="FH12" s="217"/>
      <c r="FI12" s="239"/>
      <c r="FJ12" s="217"/>
      <c r="FK12" s="238" t="str">
        <f>$V$12</f>
        <v>  Name    ________________________</v>
      </c>
      <c r="FL12" s="236"/>
      <c r="FM12" s="236"/>
      <c r="FN12" s="236"/>
      <c r="FO12" s="236"/>
      <c r="FP12" s="217"/>
      <c r="FQ12" s="217"/>
      <c r="FR12" s="217"/>
      <c r="FS12" s="217"/>
      <c r="FT12" s="237"/>
      <c r="FU12" s="217"/>
      <c r="FX12" s="215"/>
      <c r="FY12" s="238" t="str">
        <f>$G$12</f>
        <v>  Name    ________________________</v>
      </c>
      <c r="FZ12" s="217"/>
      <c r="GA12" s="217"/>
      <c r="GB12" s="217"/>
      <c r="GC12" s="217"/>
      <c r="GD12" s="239"/>
      <c r="GE12" s="217"/>
      <c r="GF12" s="238" t="str">
        <f>$V$12</f>
        <v>  Name    ________________________</v>
      </c>
      <c r="GG12" s="236"/>
      <c r="GH12" s="236"/>
      <c r="GI12" s="236"/>
      <c r="GJ12" s="236"/>
      <c r="GK12" s="217"/>
      <c r="GL12" s="217"/>
      <c r="GM12" s="217"/>
      <c r="GN12" s="217"/>
      <c r="GO12" s="237"/>
      <c r="GP12" s="217"/>
    </row>
    <row r="13" spans="1:204" s="12" customFormat="1" ht="13.5" customHeight="1">
      <c r="A13" s="153"/>
      <c r="B13" s="185"/>
      <c r="C13" s="159"/>
      <c r="D13" s="159"/>
      <c r="E13" s="159"/>
      <c r="F13" s="159"/>
      <c r="G13" s="186" t="s">
        <v>77</v>
      </c>
      <c r="H13" s="159"/>
      <c r="I13" s="159"/>
      <c r="J13" s="159"/>
      <c r="K13" s="159"/>
      <c r="L13" s="185"/>
      <c r="M13" s="169"/>
      <c r="N13" s="169"/>
      <c r="O13" s="169"/>
      <c r="P13" s="159"/>
      <c r="Q13" s="169"/>
      <c r="R13" s="169"/>
      <c r="S13" s="182"/>
      <c r="T13" s="169"/>
      <c r="U13" s="185"/>
      <c r="V13" s="186" t="s">
        <v>77</v>
      </c>
      <c r="W13" s="169"/>
      <c r="X13" s="169"/>
      <c r="Y13" s="169"/>
      <c r="Z13" s="169"/>
      <c r="AA13" s="159"/>
      <c r="AB13" s="159"/>
      <c r="AC13" s="159"/>
      <c r="AD13" s="159"/>
      <c r="AE13" s="184"/>
      <c r="AF13" s="159"/>
      <c r="AG13" s="159"/>
      <c r="AH13" s="159"/>
      <c r="AI13" s="159"/>
      <c r="AJ13" s="159"/>
      <c r="AK13" s="159"/>
      <c r="AL13" s="159"/>
      <c r="AM13" s="159"/>
      <c r="AN13" s="505"/>
      <c r="AO13" s="505"/>
      <c r="AP13" s="505"/>
      <c r="AQ13" s="195"/>
      <c r="AR13" s="195"/>
      <c r="AS13" s="195"/>
      <c r="AT13" s="195"/>
      <c r="AU13" s="195"/>
      <c r="AV13" s="195"/>
      <c r="AW13" s="195"/>
      <c r="AX13" s="195"/>
      <c r="AY13" s="195"/>
      <c r="AZ13" s="648"/>
      <c r="BA13" s="157"/>
      <c r="BB13" s="240"/>
      <c r="BC13" s="238" t="str">
        <f>$G$13</f>
        <v>  Date      ________________________</v>
      </c>
      <c r="BD13" s="217"/>
      <c r="BE13" s="217"/>
      <c r="BF13" s="217"/>
      <c r="BG13" s="217"/>
      <c r="BH13" s="239"/>
      <c r="BI13" s="217"/>
      <c r="BJ13" s="238" t="str">
        <f>+$V$13</f>
        <v>  Date      ________________________</v>
      </c>
      <c r="BK13" s="236"/>
      <c r="BL13" s="236"/>
      <c r="BM13" s="236"/>
      <c r="BN13" s="236"/>
      <c r="BO13" s="217"/>
      <c r="BP13" s="217"/>
      <c r="BQ13" s="217"/>
      <c r="BR13" s="217"/>
      <c r="BS13" s="237"/>
      <c r="BT13" s="217"/>
      <c r="BU13" s="217"/>
      <c r="BV13" s="217"/>
      <c r="BW13" s="240"/>
      <c r="BX13" s="238" t="str">
        <f>$G$13</f>
        <v>  Date      ________________________</v>
      </c>
      <c r="BY13" s="217"/>
      <c r="BZ13" s="217"/>
      <c r="CA13" s="217"/>
      <c r="CB13" s="217"/>
      <c r="CC13" s="239"/>
      <c r="CD13" s="217"/>
      <c r="CE13" s="238" t="str">
        <f>+$V$13</f>
        <v>  Date      ________________________</v>
      </c>
      <c r="CF13" s="236"/>
      <c r="CG13" s="236"/>
      <c r="CH13" s="236"/>
      <c r="CI13" s="236"/>
      <c r="CJ13" s="217"/>
      <c r="CK13" s="217"/>
      <c r="CL13" s="217"/>
      <c r="CM13" s="217"/>
      <c r="CN13" s="237"/>
      <c r="CO13" s="217"/>
      <c r="CP13" s="217"/>
      <c r="CQ13" s="217"/>
      <c r="CR13" s="240"/>
      <c r="CS13" s="238" t="str">
        <f>$G$13</f>
        <v>  Date      ________________________</v>
      </c>
      <c r="CT13" s="217"/>
      <c r="CU13" s="217"/>
      <c r="CV13" s="217"/>
      <c r="CW13" s="217"/>
      <c r="CX13" s="239"/>
      <c r="CY13" s="217"/>
      <c r="CZ13" s="238" t="str">
        <f>+$V$13</f>
        <v>  Date      ________________________</v>
      </c>
      <c r="DA13" s="236"/>
      <c r="DB13" s="236"/>
      <c r="DC13" s="236"/>
      <c r="DD13" s="236"/>
      <c r="DE13" s="217"/>
      <c r="DF13" s="217"/>
      <c r="DG13" s="217"/>
      <c r="DH13" s="217"/>
      <c r="DI13" s="237"/>
      <c r="DJ13" s="217"/>
      <c r="DK13" s="217"/>
      <c r="DL13" s="217"/>
      <c r="DM13" s="240"/>
      <c r="DN13" s="238" t="str">
        <f>$G$13</f>
        <v>  Date      ________________________</v>
      </c>
      <c r="DO13" s="217"/>
      <c r="DP13" s="217"/>
      <c r="DQ13" s="217"/>
      <c r="DR13" s="217"/>
      <c r="DS13" s="239"/>
      <c r="DT13" s="217"/>
      <c r="DU13" s="238" t="str">
        <f>+$V$13</f>
        <v>  Date      ________________________</v>
      </c>
      <c r="DV13" s="236"/>
      <c r="DW13" s="236"/>
      <c r="DX13" s="236"/>
      <c r="DY13" s="236"/>
      <c r="DZ13" s="217"/>
      <c r="EA13" s="217"/>
      <c r="EB13" s="217"/>
      <c r="EC13" s="217"/>
      <c r="ED13" s="237"/>
      <c r="EE13" s="217"/>
      <c r="EF13" s="217"/>
      <c r="EG13" s="217"/>
      <c r="EH13" s="240"/>
      <c r="EI13" s="238" t="str">
        <f>$G$13</f>
        <v>  Date      ________________________</v>
      </c>
      <c r="EJ13" s="217"/>
      <c r="EK13" s="217"/>
      <c r="EL13" s="217"/>
      <c r="EM13" s="217"/>
      <c r="EN13" s="239"/>
      <c r="EO13" s="217"/>
      <c r="EP13" s="238" t="str">
        <f>+$V$13</f>
        <v>  Date      ________________________</v>
      </c>
      <c r="EQ13" s="236"/>
      <c r="ER13" s="236"/>
      <c r="ES13" s="236"/>
      <c r="ET13" s="236"/>
      <c r="EU13" s="217"/>
      <c r="EV13" s="217"/>
      <c r="EW13" s="217"/>
      <c r="EX13" s="217"/>
      <c r="EY13" s="237"/>
      <c r="EZ13" s="217"/>
      <c r="FA13" s="236"/>
      <c r="FB13" s="217"/>
      <c r="FC13" s="240"/>
      <c r="FD13" s="238" t="str">
        <f>$G$13</f>
        <v>  Date      ________________________</v>
      </c>
      <c r="FE13" s="217"/>
      <c r="FF13" s="217"/>
      <c r="FG13" s="217"/>
      <c r="FH13" s="217"/>
      <c r="FI13" s="239"/>
      <c r="FJ13" s="217"/>
      <c r="FK13" s="238" t="str">
        <f>+$V$13</f>
        <v>  Date      ________________________</v>
      </c>
      <c r="FL13" s="236"/>
      <c r="FM13" s="236"/>
      <c r="FN13" s="236"/>
      <c r="FO13" s="236"/>
      <c r="FP13" s="217"/>
      <c r="FQ13" s="217"/>
      <c r="FR13" s="217"/>
      <c r="FS13" s="217"/>
      <c r="FT13" s="237"/>
      <c r="FU13" s="217"/>
      <c r="FV13" s="217"/>
      <c r="FW13" s="217"/>
      <c r="FX13" s="240"/>
      <c r="FY13" s="238" t="str">
        <f>$G$13</f>
        <v>  Date      ________________________</v>
      </c>
      <c r="FZ13" s="217"/>
      <c r="GA13" s="217"/>
      <c r="GB13" s="217"/>
      <c r="GC13" s="217"/>
      <c r="GD13" s="239"/>
      <c r="GE13" s="217"/>
      <c r="GF13" s="238" t="str">
        <f>+$V$13</f>
        <v>  Date      ________________________</v>
      </c>
      <c r="GG13" s="236"/>
      <c r="GH13" s="236"/>
      <c r="GI13" s="236"/>
      <c r="GJ13" s="236"/>
      <c r="GK13" s="217"/>
      <c r="GL13" s="217"/>
      <c r="GM13" s="217"/>
      <c r="GN13" s="217"/>
      <c r="GO13" s="237"/>
      <c r="GP13" s="217"/>
      <c r="GQ13" s="236"/>
      <c r="GR13" s="217"/>
      <c r="GS13" s="217"/>
      <c r="GT13" s="217"/>
      <c r="GU13" s="217"/>
      <c r="GV13" s="217"/>
    </row>
    <row r="14" spans="1:204" s="12" customFormat="1" ht="13.5" customHeight="1" thickBot="1">
      <c r="A14" s="153"/>
      <c r="B14" s="187"/>
      <c r="C14" s="159"/>
      <c r="D14" s="159"/>
      <c r="E14" s="159"/>
      <c r="F14" s="159"/>
      <c r="G14" s="188"/>
      <c r="H14" s="189"/>
      <c r="I14" s="189"/>
      <c r="J14" s="189"/>
      <c r="K14" s="189"/>
      <c r="L14" s="190"/>
      <c r="M14" s="191"/>
      <c r="N14" s="191"/>
      <c r="O14" s="191"/>
      <c r="P14" s="189"/>
      <c r="Q14" s="191"/>
      <c r="R14" s="191"/>
      <c r="S14" s="192"/>
      <c r="T14" s="169"/>
      <c r="U14" s="185"/>
      <c r="V14" s="193"/>
      <c r="W14" s="190"/>
      <c r="X14" s="191"/>
      <c r="Y14" s="191"/>
      <c r="Z14" s="191"/>
      <c r="AA14" s="191"/>
      <c r="AB14" s="189"/>
      <c r="AC14" s="189"/>
      <c r="AD14" s="189"/>
      <c r="AE14" s="194"/>
      <c r="AF14" s="159"/>
      <c r="AG14" s="159"/>
      <c r="AH14" s="159"/>
      <c r="AI14" s="159"/>
      <c r="AJ14" s="159"/>
      <c r="AK14" s="159"/>
      <c r="AL14" s="159"/>
      <c r="AM14" s="159"/>
      <c r="AN14" s="505"/>
      <c r="AO14" s="505"/>
      <c r="AP14" s="505"/>
      <c r="AQ14" s="195"/>
      <c r="AR14" s="195"/>
      <c r="AS14" s="195"/>
      <c r="AT14" s="195"/>
      <c r="AU14" s="195"/>
      <c r="AV14" s="195"/>
      <c r="AW14" s="195"/>
      <c r="AX14" s="195"/>
      <c r="AY14" s="195"/>
      <c r="AZ14" s="648"/>
      <c r="BA14" s="157"/>
      <c r="BB14" s="215"/>
      <c r="BC14" s="241"/>
      <c r="BD14" s="242"/>
      <c r="BE14" s="242"/>
      <c r="BF14" s="242"/>
      <c r="BG14" s="242"/>
      <c r="BH14" s="243"/>
      <c r="BI14" s="215"/>
      <c r="BJ14" s="244"/>
      <c r="BK14" s="245"/>
      <c r="BL14" s="246"/>
      <c r="BM14" s="246"/>
      <c r="BN14" s="246"/>
      <c r="BO14" s="246"/>
      <c r="BP14" s="242"/>
      <c r="BQ14" s="242"/>
      <c r="BR14" s="242"/>
      <c r="BS14" s="247"/>
      <c r="BT14" s="217"/>
      <c r="BU14" s="217"/>
      <c r="BV14" s="248"/>
      <c r="BW14" s="215"/>
      <c r="BX14" s="241"/>
      <c r="BY14" s="242"/>
      <c r="BZ14" s="242"/>
      <c r="CA14" s="242"/>
      <c r="CB14" s="242"/>
      <c r="CC14" s="243"/>
      <c r="CD14" s="215"/>
      <c r="CE14" s="244"/>
      <c r="CF14" s="245"/>
      <c r="CG14" s="246"/>
      <c r="CH14" s="246"/>
      <c r="CI14" s="246"/>
      <c r="CJ14" s="246"/>
      <c r="CK14" s="242"/>
      <c r="CL14" s="242"/>
      <c r="CM14" s="242"/>
      <c r="CN14" s="247"/>
      <c r="CO14" s="217"/>
      <c r="CP14" s="217"/>
      <c r="CQ14" s="248"/>
      <c r="CR14" s="215"/>
      <c r="CS14" s="241"/>
      <c r="CT14" s="242"/>
      <c r="CU14" s="242"/>
      <c r="CV14" s="242"/>
      <c r="CW14" s="242"/>
      <c r="CX14" s="243"/>
      <c r="CY14" s="215"/>
      <c r="CZ14" s="244"/>
      <c r="DA14" s="245"/>
      <c r="DB14" s="246"/>
      <c r="DC14" s="246"/>
      <c r="DD14" s="246"/>
      <c r="DE14" s="246"/>
      <c r="DF14" s="242"/>
      <c r="DG14" s="242"/>
      <c r="DH14" s="242"/>
      <c r="DI14" s="247"/>
      <c r="DJ14" s="217"/>
      <c r="DK14" s="217"/>
      <c r="DL14" s="248"/>
      <c r="DM14" s="215"/>
      <c r="DN14" s="241"/>
      <c r="DO14" s="242"/>
      <c r="DP14" s="242"/>
      <c r="DQ14" s="242"/>
      <c r="DR14" s="242"/>
      <c r="DS14" s="243"/>
      <c r="DT14" s="215"/>
      <c r="DU14" s="244"/>
      <c r="DV14" s="245"/>
      <c r="DW14" s="246"/>
      <c r="DX14" s="246"/>
      <c r="DY14" s="246"/>
      <c r="DZ14" s="246"/>
      <c r="EA14" s="246"/>
      <c r="EB14" s="246"/>
      <c r="EC14" s="246"/>
      <c r="ED14" s="411"/>
      <c r="EE14" s="236"/>
      <c r="EF14" s="236"/>
      <c r="EG14" s="236"/>
      <c r="EH14" s="215"/>
      <c r="EI14" s="241"/>
      <c r="EJ14" s="242"/>
      <c r="EK14" s="242"/>
      <c r="EL14" s="242"/>
      <c r="EM14" s="242"/>
      <c r="EN14" s="243"/>
      <c r="EO14" s="215"/>
      <c r="EP14" s="244"/>
      <c r="EQ14" s="245"/>
      <c r="ER14" s="246"/>
      <c r="ES14" s="246"/>
      <c r="ET14" s="246"/>
      <c r="EU14" s="246"/>
      <c r="EV14" s="246"/>
      <c r="EW14" s="246"/>
      <c r="EX14" s="246"/>
      <c r="EY14" s="411"/>
      <c r="EZ14" s="236"/>
      <c r="FA14" s="236"/>
      <c r="FB14" s="236"/>
      <c r="FC14" s="215"/>
      <c r="FD14" s="241"/>
      <c r="FE14" s="242"/>
      <c r="FF14" s="242"/>
      <c r="FG14" s="242"/>
      <c r="FH14" s="242"/>
      <c r="FI14" s="243"/>
      <c r="FJ14" s="215"/>
      <c r="FK14" s="244"/>
      <c r="FL14" s="245"/>
      <c r="FM14" s="246"/>
      <c r="FN14" s="246"/>
      <c r="FO14" s="246"/>
      <c r="FP14" s="246"/>
      <c r="FQ14" s="246"/>
      <c r="FR14" s="246"/>
      <c r="FS14" s="246"/>
      <c r="FT14" s="411"/>
      <c r="FU14" s="236"/>
      <c r="FV14" s="248"/>
      <c r="FW14" s="248"/>
      <c r="FX14" s="215"/>
      <c r="FY14" s="241"/>
      <c r="FZ14" s="242"/>
      <c r="GA14" s="242"/>
      <c r="GB14" s="242"/>
      <c r="GC14" s="242"/>
      <c r="GD14" s="243"/>
      <c r="GE14" s="215"/>
      <c r="GF14" s="244"/>
      <c r="GG14" s="245"/>
      <c r="GH14" s="246"/>
      <c r="GI14" s="246"/>
      <c r="GJ14" s="246"/>
      <c r="GK14" s="246"/>
      <c r="GL14" s="246"/>
      <c r="GM14" s="246"/>
      <c r="GN14" s="246"/>
      <c r="GO14" s="411"/>
      <c r="GP14" s="236"/>
      <c r="GQ14" s="236"/>
      <c r="GR14" s="236"/>
      <c r="GS14" s="217"/>
      <c r="GT14" s="217"/>
      <c r="GU14" s="217"/>
      <c r="GV14" s="217"/>
    </row>
    <row r="15" spans="1:210" ht="12.75" customHeight="1" thickBot="1">
      <c r="A15" s="153"/>
      <c r="B15" s="157"/>
      <c r="C15" s="157"/>
      <c r="D15" s="157"/>
      <c r="E15" s="157"/>
      <c r="F15" s="157"/>
      <c r="G15" s="157"/>
      <c r="H15" s="157"/>
      <c r="I15" s="157"/>
      <c r="J15" s="157"/>
      <c r="K15" s="157"/>
      <c r="L15" s="157"/>
      <c r="M15" s="157"/>
      <c r="N15" s="157"/>
      <c r="O15" s="157"/>
      <c r="P15" s="157"/>
      <c r="Q15" s="153"/>
      <c r="R15" s="153"/>
      <c r="S15" s="153"/>
      <c r="T15" s="153"/>
      <c r="U15" s="153"/>
      <c r="V15" s="153"/>
      <c r="W15" s="153"/>
      <c r="X15" s="153"/>
      <c r="Y15" s="153"/>
      <c r="Z15" s="153"/>
      <c r="AA15" s="153"/>
      <c r="AB15" s="153"/>
      <c r="AC15" s="157"/>
      <c r="AD15" s="157"/>
      <c r="AE15" s="157"/>
      <c r="AF15" s="157"/>
      <c r="AG15" s="157"/>
      <c r="AH15" s="157"/>
      <c r="AI15" s="157"/>
      <c r="AJ15" s="157"/>
      <c r="AK15" s="157"/>
      <c r="AL15" s="157"/>
      <c r="AM15" s="157"/>
      <c r="AN15" s="504"/>
      <c r="AO15" s="504"/>
      <c r="AP15" s="504"/>
      <c r="AQ15" s="497"/>
      <c r="AR15" s="497"/>
      <c r="AS15" s="497"/>
      <c r="AT15" s="497"/>
      <c r="AU15" s="497"/>
      <c r="AV15" s="497"/>
      <c r="AW15" s="497"/>
      <c r="AX15" s="497"/>
      <c r="AY15" s="497"/>
      <c r="AZ15" s="646"/>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row>
    <row r="16" spans="1:210" ht="53.25" customHeight="1" thickBot="1">
      <c r="A16" s="153"/>
      <c r="B16" s="687" t="s">
        <v>627</v>
      </c>
      <c r="C16" s="687" t="s">
        <v>626</v>
      </c>
      <c r="D16" s="689" t="s">
        <v>78</v>
      </c>
      <c r="E16" s="689" t="s">
        <v>79</v>
      </c>
      <c r="F16" s="676" t="s">
        <v>628</v>
      </c>
      <c r="G16" s="697" t="s">
        <v>1614</v>
      </c>
      <c r="H16" s="698" t="s">
        <v>87</v>
      </c>
      <c r="I16" s="699" t="s">
        <v>1613</v>
      </c>
      <c r="J16" s="676" t="s">
        <v>1654</v>
      </c>
      <c r="K16" s="700" t="s">
        <v>1612</v>
      </c>
      <c r="L16" s="701" t="s">
        <v>1611</v>
      </c>
      <c r="M16" s="702" t="s">
        <v>1610</v>
      </c>
      <c r="N16" s="698" t="s">
        <v>1608</v>
      </c>
      <c r="O16" s="692" t="s">
        <v>1609</v>
      </c>
      <c r="P16" s="697" t="s">
        <v>1418</v>
      </c>
      <c r="Q16" s="681" t="s">
        <v>80</v>
      </c>
      <c r="R16" s="682"/>
      <c r="S16" s="682"/>
      <c r="T16" s="683"/>
      <c r="U16" s="684" t="s">
        <v>81</v>
      </c>
      <c r="V16" s="685"/>
      <c r="W16" s="685"/>
      <c r="X16" s="686"/>
      <c r="Y16" s="739" t="s">
        <v>82</v>
      </c>
      <c r="Z16" s="740"/>
      <c r="AA16" s="740"/>
      <c r="AB16" s="741"/>
      <c r="AC16" s="674" t="s">
        <v>89</v>
      </c>
      <c r="AD16" s="671" t="s">
        <v>1616</v>
      </c>
      <c r="AE16" s="689" t="s">
        <v>83</v>
      </c>
      <c r="AF16" s="676" t="s">
        <v>406</v>
      </c>
      <c r="AG16" s="676" t="s">
        <v>1294</v>
      </c>
      <c r="AH16" s="676" t="s">
        <v>1664</v>
      </c>
      <c r="AI16" s="744" t="s">
        <v>1295</v>
      </c>
      <c r="AJ16" s="748" t="s">
        <v>332</v>
      </c>
      <c r="AK16" s="749"/>
      <c r="AL16" s="749"/>
      <c r="AM16" s="664" t="s">
        <v>954</v>
      </c>
      <c r="AN16" s="754" t="s">
        <v>1437</v>
      </c>
      <c r="AO16" s="755"/>
      <c r="AP16" s="755"/>
      <c r="AQ16" s="755"/>
      <c r="AR16" s="755"/>
      <c r="AS16" s="755"/>
      <c r="AT16" s="755"/>
      <c r="AU16" s="755"/>
      <c r="AV16" s="755"/>
      <c r="AW16" s="755"/>
      <c r="AX16" s="755"/>
      <c r="AY16" s="756"/>
      <c r="AZ16" s="752" t="s">
        <v>1384</v>
      </c>
      <c r="BA16" s="438"/>
      <c r="BB16" s="732" t="s">
        <v>1633</v>
      </c>
      <c r="BC16" s="705"/>
      <c r="BD16" s="705"/>
      <c r="BE16" s="705"/>
      <c r="BF16" s="705"/>
      <c r="BG16" s="705"/>
      <c r="BH16" s="706"/>
      <c r="BI16" s="732" t="s">
        <v>1633</v>
      </c>
      <c r="BJ16" s="705"/>
      <c r="BK16" s="705"/>
      <c r="BL16" s="705"/>
      <c r="BM16" s="705"/>
      <c r="BN16" s="705"/>
      <c r="BO16" s="706"/>
      <c r="BP16" s="732" t="s">
        <v>1633</v>
      </c>
      <c r="BQ16" s="705"/>
      <c r="BR16" s="705"/>
      <c r="BS16" s="705"/>
      <c r="BT16" s="705"/>
      <c r="BU16" s="705"/>
      <c r="BV16" s="706"/>
      <c r="BW16" s="732" t="s">
        <v>1633</v>
      </c>
      <c r="BX16" s="705"/>
      <c r="BY16" s="705"/>
      <c r="BZ16" s="705"/>
      <c r="CA16" s="705"/>
      <c r="CB16" s="705"/>
      <c r="CC16" s="706"/>
      <c r="CD16" s="732" t="s">
        <v>1633</v>
      </c>
      <c r="CE16" s="705"/>
      <c r="CF16" s="705"/>
      <c r="CG16" s="705"/>
      <c r="CH16" s="705"/>
      <c r="CI16" s="705"/>
      <c r="CJ16" s="706"/>
      <c r="CK16" s="732" t="s">
        <v>1633</v>
      </c>
      <c r="CL16" s="705"/>
      <c r="CM16" s="705"/>
      <c r="CN16" s="705"/>
      <c r="CO16" s="705"/>
      <c r="CP16" s="705"/>
      <c r="CQ16" s="706"/>
      <c r="CR16" s="732" t="s">
        <v>1633</v>
      </c>
      <c r="CS16" s="705"/>
      <c r="CT16" s="705"/>
      <c r="CU16" s="705"/>
      <c r="CV16" s="705"/>
      <c r="CW16" s="705"/>
      <c r="CX16" s="706"/>
      <c r="CY16" s="732" t="s">
        <v>1633</v>
      </c>
      <c r="CZ16" s="705"/>
      <c r="DA16" s="705"/>
      <c r="DB16" s="705"/>
      <c r="DC16" s="705"/>
      <c r="DD16" s="705"/>
      <c r="DE16" s="706"/>
      <c r="DF16" s="732" t="s">
        <v>1633</v>
      </c>
      <c r="DG16" s="705"/>
      <c r="DH16" s="705"/>
      <c r="DI16" s="705"/>
      <c r="DJ16" s="705"/>
      <c r="DK16" s="705"/>
      <c r="DL16" s="706"/>
      <c r="DM16" s="732" t="s">
        <v>1633</v>
      </c>
      <c r="DN16" s="705"/>
      <c r="DO16" s="705"/>
      <c r="DP16" s="705"/>
      <c r="DQ16" s="705"/>
      <c r="DR16" s="705"/>
      <c r="DS16" s="706"/>
      <c r="DT16" s="732" t="s">
        <v>1633</v>
      </c>
      <c r="DU16" s="705"/>
      <c r="DV16" s="705"/>
      <c r="DW16" s="705"/>
      <c r="DX16" s="705"/>
      <c r="DY16" s="705"/>
      <c r="DZ16" s="706"/>
      <c r="EA16" s="732" t="s">
        <v>1633</v>
      </c>
      <c r="EB16" s="705"/>
      <c r="EC16" s="705"/>
      <c r="ED16" s="705"/>
      <c r="EE16" s="705"/>
      <c r="EF16" s="705"/>
      <c r="EG16" s="706"/>
      <c r="EH16" s="732" t="s">
        <v>1634</v>
      </c>
      <c r="EI16" s="736"/>
      <c r="EJ16" s="736"/>
      <c r="EK16" s="736"/>
      <c r="EL16" s="736"/>
      <c r="EM16" s="736"/>
      <c r="EN16" s="737"/>
      <c r="EO16" s="732" t="s">
        <v>1634</v>
      </c>
      <c r="EP16" s="705"/>
      <c r="EQ16" s="705"/>
      <c r="ER16" s="705"/>
      <c r="ES16" s="705"/>
      <c r="ET16" s="705"/>
      <c r="EU16" s="706"/>
      <c r="EV16" s="732" t="s">
        <v>1634</v>
      </c>
      <c r="EW16" s="705"/>
      <c r="EX16" s="705"/>
      <c r="EY16" s="705"/>
      <c r="EZ16" s="705"/>
      <c r="FA16" s="705"/>
      <c r="FB16" s="706"/>
      <c r="FC16" s="732" t="s">
        <v>1634</v>
      </c>
      <c r="FD16" s="705"/>
      <c r="FE16" s="705"/>
      <c r="FF16" s="705"/>
      <c r="FG16" s="705"/>
      <c r="FH16" s="705"/>
      <c r="FI16" s="706"/>
      <c r="FJ16" s="732" t="s">
        <v>1634</v>
      </c>
      <c r="FK16" s="705"/>
      <c r="FL16" s="705"/>
      <c r="FM16" s="705"/>
      <c r="FN16" s="705"/>
      <c r="FO16" s="705"/>
      <c r="FP16" s="706"/>
      <c r="FQ16" s="732" t="s">
        <v>1634</v>
      </c>
      <c r="FR16" s="705"/>
      <c r="FS16" s="705"/>
      <c r="FT16" s="705"/>
      <c r="FU16" s="705"/>
      <c r="FV16" s="705"/>
      <c r="FW16" s="706"/>
      <c r="FX16" s="732" t="s">
        <v>1634</v>
      </c>
      <c r="FY16" s="705"/>
      <c r="FZ16" s="705"/>
      <c r="GA16" s="705"/>
      <c r="GB16" s="705"/>
      <c r="GC16" s="705"/>
      <c r="GD16" s="706"/>
      <c r="GE16" s="157"/>
      <c r="GF16" s="157"/>
      <c r="GG16" s="157"/>
      <c r="GH16" s="713" t="str">
        <f>BD18</f>
        <v>YEAR 1 PERIOD 1 END 20__</v>
      </c>
      <c r="GI16" s="714"/>
      <c r="GJ16" s="715"/>
      <c r="GK16" s="719" t="str">
        <f>BE18</f>
        <v>YEAR 1 PERIOD 2 END 20__</v>
      </c>
      <c r="GL16" s="720"/>
      <c r="GM16" s="721"/>
      <c r="GN16" s="725" t="str">
        <f>BF18</f>
        <v>YEAR 1 PERIOD 3 END 20__</v>
      </c>
      <c r="GO16" s="726"/>
      <c r="GP16" s="727"/>
      <c r="GQ16" s="731" t="str">
        <f>BG18</f>
        <v>END OF Y2 20__</v>
      </c>
      <c r="GR16" s="708"/>
      <c r="GS16" s="709"/>
      <c r="GT16" s="707" t="str">
        <f>BH18</f>
        <v>END OF Y3 20__</v>
      </c>
      <c r="GU16" s="708"/>
      <c r="GV16" s="709"/>
      <c r="GW16" s="157"/>
      <c r="GX16" s="157"/>
      <c r="GY16" s="157"/>
      <c r="GZ16" s="157"/>
      <c r="HA16" s="157"/>
      <c r="HB16" s="157"/>
    </row>
    <row r="17" spans="1:210" s="12" customFormat="1" ht="27" customHeight="1" thickBot="1">
      <c r="A17" s="169"/>
      <c r="B17" s="688"/>
      <c r="C17" s="690"/>
      <c r="D17" s="690"/>
      <c r="E17" s="690"/>
      <c r="F17" s="691"/>
      <c r="G17" s="673"/>
      <c r="H17" s="677"/>
      <c r="I17" s="677"/>
      <c r="J17" s="677"/>
      <c r="K17" s="677"/>
      <c r="L17" s="677"/>
      <c r="M17" s="673"/>
      <c r="N17" s="673"/>
      <c r="O17" s="693"/>
      <c r="P17" s="677"/>
      <c r="Q17" s="301" t="s">
        <v>85</v>
      </c>
      <c r="R17" s="301" t="s">
        <v>85</v>
      </c>
      <c r="S17" s="301" t="s">
        <v>85</v>
      </c>
      <c r="T17" s="301" t="s">
        <v>85</v>
      </c>
      <c r="U17" s="299" t="s">
        <v>85</v>
      </c>
      <c r="V17" s="299" t="s">
        <v>85</v>
      </c>
      <c r="W17" s="299" t="s">
        <v>85</v>
      </c>
      <c r="X17" s="299" t="s">
        <v>85</v>
      </c>
      <c r="Y17" s="300" t="s">
        <v>85</v>
      </c>
      <c r="Z17" s="300" t="s">
        <v>85</v>
      </c>
      <c r="AA17" s="300" t="s">
        <v>85</v>
      </c>
      <c r="AB17" s="300" t="s">
        <v>85</v>
      </c>
      <c r="AC17" s="675"/>
      <c r="AD17" s="672"/>
      <c r="AE17" s="738"/>
      <c r="AF17" s="677"/>
      <c r="AG17" s="678"/>
      <c r="AH17" s="678"/>
      <c r="AI17" s="745"/>
      <c r="AJ17" s="750" t="s">
        <v>331</v>
      </c>
      <c r="AK17" s="751"/>
      <c r="AL17" s="751"/>
      <c r="AM17" s="665"/>
      <c r="AN17" s="765" t="s">
        <v>1433</v>
      </c>
      <c r="AO17" s="758"/>
      <c r="AP17" s="759"/>
      <c r="AQ17" s="757" t="s">
        <v>1434</v>
      </c>
      <c r="AR17" s="758"/>
      <c r="AS17" s="759"/>
      <c r="AT17" s="757" t="s">
        <v>1435</v>
      </c>
      <c r="AU17" s="758"/>
      <c r="AV17" s="759"/>
      <c r="AW17" s="757" t="s">
        <v>1436</v>
      </c>
      <c r="AX17" s="758"/>
      <c r="AY17" s="763"/>
      <c r="AZ17" s="690"/>
      <c r="BA17" s="184"/>
      <c r="BB17" s="704" t="s">
        <v>1100</v>
      </c>
      <c r="BC17" s="705"/>
      <c r="BD17" s="705"/>
      <c r="BE17" s="705"/>
      <c r="BF17" s="705"/>
      <c r="BG17" s="705"/>
      <c r="BH17" s="706"/>
      <c r="BI17" s="704" t="s">
        <v>1101</v>
      </c>
      <c r="BJ17" s="705"/>
      <c r="BK17" s="705"/>
      <c r="BL17" s="705"/>
      <c r="BM17" s="705"/>
      <c r="BN17" s="705"/>
      <c r="BO17" s="706"/>
      <c r="BP17" s="704" t="s">
        <v>1102</v>
      </c>
      <c r="BQ17" s="705"/>
      <c r="BR17" s="705"/>
      <c r="BS17" s="705"/>
      <c r="BT17" s="705"/>
      <c r="BU17" s="705"/>
      <c r="BV17" s="706"/>
      <c r="BW17" s="704" t="s">
        <v>1619</v>
      </c>
      <c r="BX17" s="705"/>
      <c r="BY17" s="705"/>
      <c r="BZ17" s="705"/>
      <c r="CA17" s="705"/>
      <c r="CB17" s="705"/>
      <c r="CC17" s="706"/>
      <c r="CD17" s="704" t="s">
        <v>1620</v>
      </c>
      <c r="CE17" s="705"/>
      <c r="CF17" s="705"/>
      <c r="CG17" s="705"/>
      <c r="CH17" s="705"/>
      <c r="CI17" s="705"/>
      <c r="CJ17" s="706"/>
      <c r="CK17" s="704" t="s">
        <v>1621</v>
      </c>
      <c r="CL17" s="705"/>
      <c r="CM17" s="705"/>
      <c r="CN17" s="705"/>
      <c r="CO17" s="705"/>
      <c r="CP17" s="705"/>
      <c r="CQ17" s="706"/>
      <c r="CR17" s="704" t="s">
        <v>1622</v>
      </c>
      <c r="CS17" s="705"/>
      <c r="CT17" s="705"/>
      <c r="CU17" s="705"/>
      <c r="CV17" s="705"/>
      <c r="CW17" s="705"/>
      <c r="CX17" s="706"/>
      <c r="CY17" s="704" t="s">
        <v>1665</v>
      </c>
      <c r="CZ17" s="705"/>
      <c r="DA17" s="705"/>
      <c r="DB17" s="705"/>
      <c r="DC17" s="705"/>
      <c r="DD17" s="705"/>
      <c r="DE17" s="706"/>
      <c r="DF17" s="704" t="s">
        <v>1624</v>
      </c>
      <c r="DG17" s="705"/>
      <c r="DH17" s="705"/>
      <c r="DI17" s="705"/>
      <c r="DJ17" s="705"/>
      <c r="DK17" s="705"/>
      <c r="DL17" s="706"/>
      <c r="DM17" s="704" t="s">
        <v>1625</v>
      </c>
      <c r="DN17" s="705"/>
      <c r="DO17" s="705"/>
      <c r="DP17" s="705"/>
      <c r="DQ17" s="705"/>
      <c r="DR17" s="705"/>
      <c r="DS17" s="706"/>
      <c r="DT17" s="733" t="s">
        <v>623</v>
      </c>
      <c r="DU17" s="734"/>
      <c r="DV17" s="734"/>
      <c r="DW17" s="734"/>
      <c r="DX17" s="734"/>
      <c r="DY17" s="734"/>
      <c r="DZ17" s="735"/>
      <c r="EA17" s="704" t="s">
        <v>181</v>
      </c>
      <c r="EB17" s="736"/>
      <c r="EC17" s="736"/>
      <c r="ED17" s="736"/>
      <c r="EE17" s="736"/>
      <c r="EF17" s="736"/>
      <c r="EG17" s="737"/>
      <c r="EH17" s="704" t="s">
        <v>1103</v>
      </c>
      <c r="EI17" s="736"/>
      <c r="EJ17" s="736"/>
      <c r="EK17" s="736"/>
      <c r="EL17" s="736"/>
      <c r="EM17" s="736"/>
      <c r="EN17" s="737"/>
      <c r="EO17" s="704" t="s">
        <v>1104</v>
      </c>
      <c r="EP17" s="705"/>
      <c r="EQ17" s="705"/>
      <c r="ER17" s="705"/>
      <c r="ES17" s="705"/>
      <c r="ET17" s="705"/>
      <c r="EU17" s="706"/>
      <c r="EV17" s="704" t="s">
        <v>1666</v>
      </c>
      <c r="EW17" s="705"/>
      <c r="EX17" s="705"/>
      <c r="EY17" s="705"/>
      <c r="EZ17" s="705"/>
      <c r="FA17" s="705"/>
      <c r="FB17" s="706"/>
      <c r="FC17" s="704" t="s">
        <v>1626</v>
      </c>
      <c r="FD17" s="705"/>
      <c r="FE17" s="705"/>
      <c r="FF17" s="705"/>
      <c r="FG17" s="705"/>
      <c r="FH17" s="705"/>
      <c r="FI17" s="706"/>
      <c r="FJ17" s="704" t="s">
        <v>624</v>
      </c>
      <c r="FK17" s="705"/>
      <c r="FL17" s="705"/>
      <c r="FM17" s="705"/>
      <c r="FN17" s="705"/>
      <c r="FO17" s="705"/>
      <c r="FP17" s="706"/>
      <c r="FQ17" s="704" t="s">
        <v>179</v>
      </c>
      <c r="FR17" s="705"/>
      <c r="FS17" s="705"/>
      <c r="FT17" s="705"/>
      <c r="FU17" s="705"/>
      <c r="FV17" s="705"/>
      <c r="FW17" s="706"/>
      <c r="FX17" s="704" t="s">
        <v>180</v>
      </c>
      <c r="FY17" s="705"/>
      <c r="FZ17" s="705"/>
      <c r="GA17" s="705"/>
      <c r="GB17" s="705"/>
      <c r="GC17" s="705"/>
      <c r="GD17" s="706"/>
      <c r="GE17" s="159"/>
      <c r="GF17" s="159"/>
      <c r="GG17" s="159"/>
      <c r="GH17" s="716"/>
      <c r="GI17" s="717"/>
      <c r="GJ17" s="718"/>
      <c r="GK17" s="722"/>
      <c r="GL17" s="723"/>
      <c r="GM17" s="724"/>
      <c r="GN17" s="728"/>
      <c r="GO17" s="729"/>
      <c r="GP17" s="730"/>
      <c r="GQ17" s="710"/>
      <c r="GR17" s="711"/>
      <c r="GS17" s="712"/>
      <c r="GT17" s="710"/>
      <c r="GU17" s="711"/>
      <c r="GV17" s="712"/>
      <c r="GW17" s="159"/>
      <c r="GX17" s="159"/>
      <c r="GY17" s="159"/>
      <c r="GZ17" s="159"/>
      <c r="HA17" s="159"/>
      <c r="HB17" s="159"/>
    </row>
    <row r="18" spans="1:210" ht="42" customHeight="1" thickBot="1">
      <c r="A18" s="153"/>
      <c r="B18" s="688"/>
      <c r="C18" s="690"/>
      <c r="D18" s="690"/>
      <c r="E18" s="690"/>
      <c r="F18" s="691"/>
      <c r="G18" s="673"/>
      <c r="H18" s="677"/>
      <c r="I18" s="677"/>
      <c r="J18" s="677"/>
      <c r="K18" s="677"/>
      <c r="L18" s="677"/>
      <c r="M18" s="673"/>
      <c r="N18" s="673"/>
      <c r="O18" s="693"/>
      <c r="P18" s="677"/>
      <c r="Q18" s="742">
        <v>1</v>
      </c>
      <c r="R18" s="742">
        <v>2</v>
      </c>
      <c r="S18" s="742">
        <v>3</v>
      </c>
      <c r="T18" s="742">
        <v>4</v>
      </c>
      <c r="U18" s="679">
        <v>5</v>
      </c>
      <c r="V18" s="679">
        <v>6</v>
      </c>
      <c r="W18" s="679">
        <v>7</v>
      </c>
      <c r="X18" s="679">
        <v>8</v>
      </c>
      <c r="Y18" s="667">
        <v>9</v>
      </c>
      <c r="Z18" s="667">
        <v>10</v>
      </c>
      <c r="AA18" s="669">
        <v>11</v>
      </c>
      <c r="AB18" s="667">
        <v>12</v>
      </c>
      <c r="AC18" s="675"/>
      <c r="AD18" s="672"/>
      <c r="AE18" s="738"/>
      <c r="AF18" s="677"/>
      <c r="AG18" s="678"/>
      <c r="AH18" s="678"/>
      <c r="AI18" s="745"/>
      <c r="AJ18" s="746" t="s">
        <v>330</v>
      </c>
      <c r="AK18" s="746" t="s">
        <v>329</v>
      </c>
      <c r="AL18" s="500" t="s">
        <v>333</v>
      </c>
      <c r="AM18" s="665"/>
      <c r="AN18" s="766" t="str">
        <f>Q17</f>
        <v>*</v>
      </c>
      <c r="AO18" s="761"/>
      <c r="AP18" s="762"/>
      <c r="AQ18" s="760" t="str">
        <f>R17</f>
        <v>*</v>
      </c>
      <c r="AR18" s="761"/>
      <c r="AS18" s="762"/>
      <c r="AT18" s="760" t="str">
        <f>S17</f>
        <v>*</v>
      </c>
      <c r="AU18" s="761"/>
      <c r="AV18" s="762"/>
      <c r="AW18" s="760" t="str">
        <f>T17</f>
        <v>*</v>
      </c>
      <c r="AX18" s="761"/>
      <c r="AY18" s="764"/>
      <c r="AZ18" s="690"/>
      <c r="BA18" s="184"/>
      <c r="BB18" s="689" t="s">
        <v>1607</v>
      </c>
      <c r="BC18" s="696" t="s">
        <v>1627</v>
      </c>
      <c r="BD18" s="302" t="s">
        <v>1550</v>
      </c>
      <c r="BE18" s="319" t="s">
        <v>1551</v>
      </c>
      <c r="BF18" s="332" t="s">
        <v>1552</v>
      </c>
      <c r="BG18" s="703" t="s">
        <v>1553</v>
      </c>
      <c r="BH18" s="694" t="s">
        <v>1554</v>
      </c>
      <c r="BI18" s="689" t="s">
        <v>1607</v>
      </c>
      <c r="BJ18" s="696" t="s">
        <v>1627</v>
      </c>
      <c r="BK18" s="302" t="s">
        <v>1550</v>
      </c>
      <c r="BL18" s="319" t="s">
        <v>1551</v>
      </c>
      <c r="BM18" s="332" t="s">
        <v>1552</v>
      </c>
      <c r="BN18" s="703" t="s">
        <v>1553</v>
      </c>
      <c r="BO18" s="694" t="s">
        <v>1554</v>
      </c>
      <c r="BP18" s="689" t="s">
        <v>1607</v>
      </c>
      <c r="BQ18" s="696" t="s">
        <v>1627</v>
      </c>
      <c r="BR18" s="302" t="s">
        <v>1550</v>
      </c>
      <c r="BS18" s="319" t="s">
        <v>1551</v>
      </c>
      <c r="BT18" s="332" t="s">
        <v>1552</v>
      </c>
      <c r="BU18" s="703" t="s">
        <v>1553</v>
      </c>
      <c r="BV18" s="694" t="s">
        <v>1554</v>
      </c>
      <c r="BW18" s="689" t="s">
        <v>1607</v>
      </c>
      <c r="BX18" s="696" t="s">
        <v>1627</v>
      </c>
      <c r="BY18" s="302" t="s">
        <v>1550</v>
      </c>
      <c r="BZ18" s="319" t="s">
        <v>1551</v>
      </c>
      <c r="CA18" s="332" t="s">
        <v>1552</v>
      </c>
      <c r="CB18" s="703" t="s">
        <v>1553</v>
      </c>
      <c r="CC18" s="694" t="s">
        <v>1554</v>
      </c>
      <c r="CD18" s="689" t="s">
        <v>1607</v>
      </c>
      <c r="CE18" s="696" t="s">
        <v>1627</v>
      </c>
      <c r="CF18" s="302" t="s">
        <v>1550</v>
      </c>
      <c r="CG18" s="319" t="s">
        <v>1551</v>
      </c>
      <c r="CH18" s="332" t="s">
        <v>1552</v>
      </c>
      <c r="CI18" s="703" t="s">
        <v>1553</v>
      </c>
      <c r="CJ18" s="694" t="s">
        <v>1554</v>
      </c>
      <c r="CK18" s="689" t="s">
        <v>1607</v>
      </c>
      <c r="CL18" s="696" t="s">
        <v>1627</v>
      </c>
      <c r="CM18" s="302" t="s">
        <v>1550</v>
      </c>
      <c r="CN18" s="319" t="s">
        <v>1551</v>
      </c>
      <c r="CO18" s="332" t="s">
        <v>1552</v>
      </c>
      <c r="CP18" s="703" t="s">
        <v>1553</v>
      </c>
      <c r="CQ18" s="694" t="s">
        <v>1554</v>
      </c>
      <c r="CR18" s="689" t="s">
        <v>1607</v>
      </c>
      <c r="CS18" s="696" t="s">
        <v>1627</v>
      </c>
      <c r="CT18" s="302" t="s">
        <v>1550</v>
      </c>
      <c r="CU18" s="319" t="s">
        <v>1551</v>
      </c>
      <c r="CV18" s="332" t="s">
        <v>1552</v>
      </c>
      <c r="CW18" s="703" t="s">
        <v>1553</v>
      </c>
      <c r="CX18" s="694" t="s">
        <v>1554</v>
      </c>
      <c r="CY18" s="689" t="s">
        <v>1607</v>
      </c>
      <c r="CZ18" s="696" t="s">
        <v>1627</v>
      </c>
      <c r="DA18" s="302" t="s">
        <v>1550</v>
      </c>
      <c r="DB18" s="319" t="s">
        <v>1551</v>
      </c>
      <c r="DC18" s="332" t="s">
        <v>1552</v>
      </c>
      <c r="DD18" s="703" t="s">
        <v>1553</v>
      </c>
      <c r="DE18" s="694" t="s">
        <v>1554</v>
      </c>
      <c r="DF18" s="689" t="s">
        <v>1607</v>
      </c>
      <c r="DG18" s="696" t="s">
        <v>1627</v>
      </c>
      <c r="DH18" s="302" t="s">
        <v>1550</v>
      </c>
      <c r="DI18" s="319" t="s">
        <v>1551</v>
      </c>
      <c r="DJ18" s="332" t="s">
        <v>1552</v>
      </c>
      <c r="DK18" s="703" t="s">
        <v>1553</v>
      </c>
      <c r="DL18" s="694" t="s">
        <v>1554</v>
      </c>
      <c r="DM18" s="689" t="s">
        <v>1607</v>
      </c>
      <c r="DN18" s="696" t="s">
        <v>1627</v>
      </c>
      <c r="DO18" s="302" t="s">
        <v>1550</v>
      </c>
      <c r="DP18" s="319" t="s">
        <v>1551</v>
      </c>
      <c r="DQ18" s="332" t="s">
        <v>1552</v>
      </c>
      <c r="DR18" s="703" t="s">
        <v>1553</v>
      </c>
      <c r="DS18" s="694" t="s">
        <v>1554</v>
      </c>
      <c r="DT18" s="689" t="s">
        <v>1607</v>
      </c>
      <c r="DU18" s="696" t="s">
        <v>1627</v>
      </c>
      <c r="DV18" s="302" t="s">
        <v>1550</v>
      </c>
      <c r="DW18" s="319" t="s">
        <v>1551</v>
      </c>
      <c r="DX18" s="332" t="s">
        <v>1552</v>
      </c>
      <c r="DY18" s="703" t="s">
        <v>1553</v>
      </c>
      <c r="DZ18" s="694" t="s">
        <v>1554</v>
      </c>
      <c r="EA18" s="689" t="s">
        <v>1607</v>
      </c>
      <c r="EB18" s="696" t="s">
        <v>1627</v>
      </c>
      <c r="EC18" s="302" t="s">
        <v>1550</v>
      </c>
      <c r="ED18" s="319" t="s">
        <v>1551</v>
      </c>
      <c r="EE18" s="332" t="s">
        <v>1552</v>
      </c>
      <c r="EF18" s="703" t="s">
        <v>1553</v>
      </c>
      <c r="EG18" s="694" t="s">
        <v>1554</v>
      </c>
      <c r="EH18" s="689" t="s">
        <v>1607</v>
      </c>
      <c r="EI18" s="696" t="s">
        <v>1627</v>
      </c>
      <c r="EJ18" s="302" t="s">
        <v>1550</v>
      </c>
      <c r="EK18" s="319" t="s">
        <v>1551</v>
      </c>
      <c r="EL18" s="332" t="s">
        <v>1552</v>
      </c>
      <c r="EM18" s="703" t="s">
        <v>1553</v>
      </c>
      <c r="EN18" s="694" t="s">
        <v>1554</v>
      </c>
      <c r="EO18" s="689" t="s">
        <v>1607</v>
      </c>
      <c r="EP18" s="696" t="s">
        <v>1627</v>
      </c>
      <c r="EQ18" s="302" t="s">
        <v>1550</v>
      </c>
      <c r="ER18" s="319" t="s">
        <v>1551</v>
      </c>
      <c r="ES18" s="332" t="s">
        <v>1552</v>
      </c>
      <c r="ET18" s="703" t="s">
        <v>1553</v>
      </c>
      <c r="EU18" s="694" t="s">
        <v>1554</v>
      </c>
      <c r="EV18" s="689" t="s">
        <v>1607</v>
      </c>
      <c r="EW18" s="696" t="s">
        <v>1627</v>
      </c>
      <c r="EX18" s="302" t="s">
        <v>1550</v>
      </c>
      <c r="EY18" s="319" t="s">
        <v>1551</v>
      </c>
      <c r="EZ18" s="332" t="s">
        <v>1552</v>
      </c>
      <c r="FA18" s="703" t="s">
        <v>1553</v>
      </c>
      <c r="FB18" s="694" t="s">
        <v>1554</v>
      </c>
      <c r="FC18" s="689" t="s">
        <v>1607</v>
      </c>
      <c r="FD18" s="696" t="s">
        <v>1627</v>
      </c>
      <c r="FE18" s="302" t="s">
        <v>1550</v>
      </c>
      <c r="FF18" s="319" t="s">
        <v>1551</v>
      </c>
      <c r="FG18" s="332" t="s">
        <v>1552</v>
      </c>
      <c r="FH18" s="703" t="s">
        <v>1553</v>
      </c>
      <c r="FI18" s="694" t="s">
        <v>1554</v>
      </c>
      <c r="FJ18" s="689" t="s">
        <v>1607</v>
      </c>
      <c r="FK18" s="696" t="s">
        <v>1627</v>
      </c>
      <c r="FL18" s="302" t="s">
        <v>1550</v>
      </c>
      <c r="FM18" s="319" t="s">
        <v>1551</v>
      </c>
      <c r="FN18" s="332" t="s">
        <v>1552</v>
      </c>
      <c r="FO18" s="703" t="s">
        <v>1553</v>
      </c>
      <c r="FP18" s="694" t="s">
        <v>1554</v>
      </c>
      <c r="FQ18" s="689" t="s">
        <v>1607</v>
      </c>
      <c r="FR18" s="696" t="s">
        <v>1627</v>
      </c>
      <c r="FS18" s="302" t="s">
        <v>1550</v>
      </c>
      <c r="FT18" s="319" t="s">
        <v>1551</v>
      </c>
      <c r="FU18" s="332" t="s">
        <v>1552</v>
      </c>
      <c r="FV18" s="703" t="s">
        <v>1553</v>
      </c>
      <c r="FW18" s="694" t="s">
        <v>1554</v>
      </c>
      <c r="FX18" s="689" t="s">
        <v>1607</v>
      </c>
      <c r="FY18" s="696" t="s">
        <v>1627</v>
      </c>
      <c r="FZ18" s="302" t="s">
        <v>1550</v>
      </c>
      <c r="GA18" s="319" t="s">
        <v>1551</v>
      </c>
      <c r="GB18" s="332" t="s">
        <v>1552</v>
      </c>
      <c r="GC18" s="703" t="s">
        <v>1553</v>
      </c>
      <c r="GD18" s="694" t="s">
        <v>1554</v>
      </c>
      <c r="GE18" s="157"/>
      <c r="GF18" s="157"/>
      <c r="GG18" s="157"/>
      <c r="GH18" s="307" t="s">
        <v>202</v>
      </c>
      <c r="GI18" s="308" t="s">
        <v>203</v>
      </c>
      <c r="GJ18" s="308" t="s">
        <v>204</v>
      </c>
      <c r="GK18" s="324" t="s">
        <v>202</v>
      </c>
      <c r="GL18" s="324" t="s">
        <v>203</v>
      </c>
      <c r="GM18" s="324" t="s">
        <v>204</v>
      </c>
      <c r="GN18" s="338" t="s">
        <v>202</v>
      </c>
      <c r="GO18" s="338" t="s">
        <v>203</v>
      </c>
      <c r="GP18" s="338" t="s">
        <v>204</v>
      </c>
      <c r="GQ18" s="249" t="s">
        <v>202</v>
      </c>
      <c r="GR18" s="249" t="s">
        <v>203</v>
      </c>
      <c r="GS18" s="249" t="s">
        <v>204</v>
      </c>
      <c r="GT18" s="249" t="s">
        <v>202</v>
      </c>
      <c r="GU18" s="249" t="s">
        <v>203</v>
      </c>
      <c r="GV18" s="249" t="s">
        <v>204</v>
      </c>
      <c r="GW18" s="157"/>
      <c r="GX18" s="157"/>
      <c r="GY18" s="157"/>
      <c r="GZ18" s="157"/>
      <c r="HA18" s="157"/>
      <c r="HB18" s="157"/>
    </row>
    <row r="19" spans="1:210" ht="53.25" customHeight="1" thickBot="1">
      <c r="A19" s="153"/>
      <c r="B19" s="688"/>
      <c r="C19" s="690"/>
      <c r="D19" s="690"/>
      <c r="E19" s="690"/>
      <c r="F19" s="691"/>
      <c r="G19" s="673"/>
      <c r="H19" s="677"/>
      <c r="I19" s="677"/>
      <c r="J19" s="677"/>
      <c r="K19" s="677"/>
      <c r="L19" s="677"/>
      <c r="M19" s="673"/>
      <c r="N19" s="673"/>
      <c r="O19" s="693"/>
      <c r="P19" s="677"/>
      <c r="Q19" s="743"/>
      <c r="R19" s="743"/>
      <c r="S19" s="743"/>
      <c r="T19" s="743"/>
      <c r="U19" s="680"/>
      <c r="V19" s="680"/>
      <c r="W19" s="680"/>
      <c r="X19" s="680"/>
      <c r="Y19" s="668"/>
      <c r="Z19" s="668"/>
      <c r="AA19" s="670"/>
      <c r="AB19" s="668"/>
      <c r="AC19" s="675"/>
      <c r="AD19" s="673"/>
      <c r="AE19" s="738"/>
      <c r="AF19" s="677"/>
      <c r="AG19" s="678"/>
      <c r="AH19" s="678"/>
      <c r="AI19" s="745"/>
      <c r="AJ19" s="747"/>
      <c r="AK19" s="747"/>
      <c r="AL19" s="501" t="s">
        <v>1557</v>
      </c>
      <c r="AM19" s="666"/>
      <c r="AN19" s="531" t="s">
        <v>123</v>
      </c>
      <c r="AO19" s="531" t="s">
        <v>124</v>
      </c>
      <c r="AP19" s="532" t="s">
        <v>1432</v>
      </c>
      <c r="AQ19" s="531" t="s">
        <v>123</v>
      </c>
      <c r="AR19" s="531" t="s">
        <v>124</v>
      </c>
      <c r="AS19" s="532" t="s">
        <v>1432</v>
      </c>
      <c r="AT19" s="531" t="s">
        <v>123</v>
      </c>
      <c r="AU19" s="531" t="s">
        <v>124</v>
      </c>
      <c r="AV19" s="532" t="s">
        <v>1432</v>
      </c>
      <c r="AW19" s="531" t="s">
        <v>123</v>
      </c>
      <c r="AX19" s="531" t="s">
        <v>124</v>
      </c>
      <c r="AY19" s="533" t="s">
        <v>1432</v>
      </c>
      <c r="AZ19" s="753"/>
      <c r="BA19" s="184"/>
      <c r="BB19" s="695"/>
      <c r="BC19" s="695"/>
      <c r="BD19" s="303" t="str">
        <f>$T$17</f>
        <v>*</v>
      </c>
      <c r="BE19" s="320" t="str">
        <f>$X$17</f>
        <v>*</v>
      </c>
      <c r="BF19" s="333" t="str">
        <f>$AB$17</f>
        <v>*</v>
      </c>
      <c r="BG19" s="695"/>
      <c r="BH19" s="695"/>
      <c r="BI19" s="695"/>
      <c r="BJ19" s="695"/>
      <c r="BK19" s="303" t="str">
        <f>$T$17</f>
        <v>*</v>
      </c>
      <c r="BL19" s="320" t="str">
        <f>$X$17</f>
        <v>*</v>
      </c>
      <c r="BM19" s="333" t="str">
        <f>$AB$17</f>
        <v>*</v>
      </c>
      <c r="BN19" s="695"/>
      <c r="BO19" s="695"/>
      <c r="BP19" s="695"/>
      <c r="BQ19" s="695"/>
      <c r="BR19" s="303" t="str">
        <f>$T$17</f>
        <v>*</v>
      </c>
      <c r="BS19" s="320" t="str">
        <f>$X$17</f>
        <v>*</v>
      </c>
      <c r="BT19" s="333" t="str">
        <f>$AB$17</f>
        <v>*</v>
      </c>
      <c r="BU19" s="695"/>
      <c r="BV19" s="695"/>
      <c r="BW19" s="695"/>
      <c r="BX19" s="695"/>
      <c r="BY19" s="303" t="str">
        <f>$T$17</f>
        <v>*</v>
      </c>
      <c r="BZ19" s="320" t="str">
        <f>$X$17</f>
        <v>*</v>
      </c>
      <c r="CA19" s="333" t="str">
        <f>$AB$17</f>
        <v>*</v>
      </c>
      <c r="CB19" s="695"/>
      <c r="CC19" s="695"/>
      <c r="CD19" s="695"/>
      <c r="CE19" s="695"/>
      <c r="CF19" s="303" t="str">
        <f>$T$17</f>
        <v>*</v>
      </c>
      <c r="CG19" s="320" t="str">
        <f>$X$17</f>
        <v>*</v>
      </c>
      <c r="CH19" s="333" t="str">
        <f>$AB$17</f>
        <v>*</v>
      </c>
      <c r="CI19" s="695"/>
      <c r="CJ19" s="695"/>
      <c r="CK19" s="695"/>
      <c r="CL19" s="695"/>
      <c r="CM19" s="303" t="str">
        <f>$T$17</f>
        <v>*</v>
      </c>
      <c r="CN19" s="320" t="str">
        <f>$X$17</f>
        <v>*</v>
      </c>
      <c r="CO19" s="333" t="str">
        <f>$AB$17</f>
        <v>*</v>
      </c>
      <c r="CP19" s="695"/>
      <c r="CQ19" s="695"/>
      <c r="CR19" s="695"/>
      <c r="CS19" s="695"/>
      <c r="CT19" s="303" t="str">
        <f>$T$17</f>
        <v>*</v>
      </c>
      <c r="CU19" s="320" t="str">
        <f>$X$17</f>
        <v>*</v>
      </c>
      <c r="CV19" s="333" t="str">
        <f>$AB$17</f>
        <v>*</v>
      </c>
      <c r="CW19" s="695"/>
      <c r="CX19" s="695"/>
      <c r="CY19" s="695"/>
      <c r="CZ19" s="695"/>
      <c r="DA19" s="303" t="str">
        <f>$T$17</f>
        <v>*</v>
      </c>
      <c r="DB19" s="320" t="str">
        <f>$X$17</f>
        <v>*</v>
      </c>
      <c r="DC19" s="333" t="str">
        <f>$AB$17</f>
        <v>*</v>
      </c>
      <c r="DD19" s="695"/>
      <c r="DE19" s="695"/>
      <c r="DF19" s="695"/>
      <c r="DG19" s="695"/>
      <c r="DH19" s="303" t="str">
        <f>$T$17</f>
        <v>*</v>
      </c>
      <c r="DI19" s="320" t="str">
        <f>$X$17</f>
        <v>*</v>
      </c>
      <c r="DJ19" s="333" t="str">
        <f>$AB$17</f>
        <v>*</v>
      </c>
      <c r="DK19" s="695"/>
      <c r="DL19" s="695"/>
      <c r="DM19" s="695"/>
      <c r="DN19" s="695"/>
      <c r="DO19" s="303" t="str">
        <f>$T$17</f>
        <v>*</v>
      </c>
      <c r="DP19" s="320" t="str">
        <f>$X$17</f>
        <v>*</v>
      </c>
      <c r="DQ19" s="333" t="str">
        <f>$AB$17</f>
        <v>*</v>
      </c>
      <c r="DR19" s="695"/>
      <c r="DS19" s="695"/>
      <c r="DT19" s="695"/>
      <c r="DU19" s="695"/>
      <c r="DV19" s="303" t="str">
        <f>$T$17</f>
        <v>*</v>
      </c>
      <c r="DW19" s="320" t="str">
        <f>$X$17</f>
        <v>*</v>
      </c>
      <c r="DX19" s="333" t="str">
        <f>$AB$17</f>
        <v>*</v>
      </c>
      <c r="DY19" s="695"/>
      <c r="DZ19" s="695"/>
      <c r="EA19" s="695"/>
      <c r="EB19" s="695"/>
      <c r="EC19" s="303" t="str">
        <f>$T$17</f>
        <v>*</v>
      </c>
      <c r="ED19" s="320" t="str">
        <f>$X$17</f>
        <v>*</v>
      </c>
      <c r="EE19" s="333" t="str">
        <f>$AB$17</f>
        <v>*</v>
      </c>
      <c r="EF19" s="695"/>
      <c r="EG19" s="695"/>
      <c r="EH19" s="695"/>
      <c r="EI19" s="695"/>
      <c r="EJ19" s="303" t="str">
        <f>$T$17</f>
        <v>*</v>
      </c>
      <c r="EK19" s="320" t="str">
        <f>$X$17</f>
        <v>*</v>
      </c>
      <c r="EL19" s="333" t="str">
        <f>$AB$17</f>
        <v>*</v>
      </c>
      <c r="EM19" s="695"/>
      <c r="EN19" s="695"/>
      <c r="EO19" s="695"/>
      <c r="EP19" s="695"/>
      <c r="EQ19" s="303" t="str">
        <f>$T$17</f>
        <v>*</v>
      </c>
      <c r="ER19" s="320" t="str">
        <f>$X$17</f>
        <v>*</v>
      </c>
      <c r="ES19" s="333" t="str">
        <f>$AB$17</f>
        <v>*</v>
      </c>
      <c r="ET19" s="695"/>
      <c r="EU19" s="695"/>
      <c r="EV19" s="695"/>
      <c r="EW19" s="695"/>
      <c r="EX19" s="303" t="str">
        <f>$T$17</f>
        <v>*</v>
      </c>
      <c r="EY19" s="320" t="str">
        <f>$X$17</f>
        <v>*</v>
      </c>
      <c r="EZ19" s="333" t="str">
        <f>$AB$17</f>
        <v>*</v>
      </c>
      <c r="FA19" s="695"/>
      <c r="FB19" s="695"/>
      <c r="FC19" s="695"/>
      <c r="FD19" s="695"/>
      <c r="FE19" s="303" t="str">
        <f>$T$17</f>
        <v>*</v>
      </c>
      <c r="FF19" s="320" t="str">
        <f>$X$17</f>
        <v>*</v>
      </c>
      <c r="FG19" s="333" t="str">
        <f>$AB$17</f>
        <v>*</v>
      </c>
      <c r="FH19" s="695"/>
      <c r="FI19" s="695"/>
      <c r="FJ19" s="695"/>
      <c r="FK19" s="695"/>
      <c r="FL19" s="303" t="str">
        <f>$T$17</f>
        <v>*</v>
      </c>
      <c r="FM19" s="320" t="str">
        <f>$X$17</f>
        <v>*</v>
      </c>
      <c r="FN19" s="333" t="str">
        <f>$AB$17</f>
        <v>*</v>
      </c>
      <c r="FO19" s="695"/>
      <c r="FP19" s="695"/>
      <c r="FQ19" s="695"/>
      <c r="FR19" s="695"/>
      <c r="FS19" s="303" t="str">
        <f>$T$17</f>
        <v>*</v>
      </c>
      <c r="FT19" s="320" t="str">
        <f>$X$17</f>
        <v>*</v>
      </c>
      <c r="FU19" s="333" t="str">
        <f>$AB$17</f>
        <v>*</v>
      </c>
      <c r="FV19" s="695"/>
      <c r="FW19" s="695"/>
      <c r="FX19" s="695"/>
      <c r="FY19" s="695"/>
      <c r="FZ19" s="303" t="str">
        <f>$T$17</f>
        <v>*</v>
      </c>
      <c r="GA19" s="320" t="str">
        <f>$X$17</f>
        <v>*</v>
      </c>
      <c r="GB19" s="333" t="str">
        <f>$AB$17</f>
        <v>*</v>
      </c>
      <c r="GC19" s="695"/>
      <c r="GD19" s="695"/>
      <c r="GE19" s="157"/>
      <c r="GF19" s="157"/>
      <c r="GG19" s="157"/>
      <c r="GH19" s="353"/>
      <c r="GI19" s="353"/>
      <c r="GJ19" s="353"/>
      <c r="GK19" s="354"/>
      <c r="GL19" s="354"/>
      <c r="GM19" s="354"/>
      <c r="GN19" s="355"/>
      <c r="GO19" s="355"/>
      <c r="GP19" s="355"/>
      <c r="GQ19" s="356"/>
      <c r="GR19" s="356"/>
      <c r="GS19" s="356"/>
      <c r="GT19" s="356"/>
      <c r="GU19" s="356"/>
      <c r="GV19" s="356"/>
      <c r="GW19" s="157"/>
      <c r="GX19" s="157"/>
      <c r="GY19" s="157"/>
      <c r="GZ19" s="157"/>
      <c r="HA19" s="157"/>
      <c r="HB19" s="157"/>
    </row>
    <row r="20" spans="1:204" s="157" customFormat="1" ht="12.75" customHeight="1" thickBot="1">
      <c r="A20" s="153"/>
      <c r="B20" s="538" t="s">
        <v>1655</v>
      </c>
      <c r="C20" s="539"/>
      <c r="D20" s="540" t="s">
        <v>90</v>
      </c>
      <c r="E20" s="541" t="s">
        <v>91</v>
      </c>
      <c r="F20" s="542" t="s">
        <v>629</v>
      </c>
      <c r="G20" s="543" t="s">
        <v>92</v>
      </c>
      <c r="H20" s="544" t="s">
        <v>93</v>
      </c>
      <c r="I20" s="542" t="s">
        <v>94</v>
      </c>
      <c r="J20" s="545" t="s">
        <v>88</v>
      </c>
      <c r="K20" s="544" t="s">
        <v>95</v>
      </c>
      <c r="L20" s="544" t="s">
        <v>96</v>
      </c>
      <c r="M20" s="544" t="s">
        <v>97</v>
      </c>
      <c r="N20" s="546" t="s">
        <v>1615</v>
      </c>
      <c r="O20" s="547" t="s">
        <v>98</v>
      </c>
      <c r="P20" s="545" t="s">
        <v>1414</v>
      </c>
      <c r="Q20" s="548" t="s">
        <v>99</v>
      </c>
      <c r="R20" s="510" t="s">
        <v>99</v>
      </c>
      <c r="S20" s="510" t="s">
        <v>99</v>
      </c>
      <c r="T20" s="549" t="s">
        <v>99</v>
      </c>
      <c r="U20" s="550" t="s">
        <v>99</v>
      </c>
      <c r="V20" s="551" t="s">
        <v>99</v>
      </c>
      <c r="W20" s="551" t="s">
        <v>99</v>
      </c>
      <c r="X20" s="552" t="s">
        <v>99</v>
      </c>
      <c r="Y20" s="553" t="s">
        <v>99</v>
      </c>
      <c r="Z20" s="554" t="s">
        <v>99</v>
      </c>
      <c r="AA20" s="554" t="s">
        <v>99</v>
      </c>
      <c r="AB20" s="555" t="s">
        <v>99</v>
      </c>
      <c r="AC20" s="556" t="s">
        <v>100</v>
      </c>
      <c r="AD20" s="556"/>
      <c r="AE20" s="557"/>
      <c r="AF20" s="558">
        <v>1</v>
      </c>
      <c r="AG20" s="559"/>
      <c r="AH20" s="557"/>
      <c r="AI20" s="560"/>
      <c r="AJ20" s="534"/>
      <c r="AK20" s="534"/>
      <c r="AL20" s="534"/>
      <c r="AM20" s="534"/>
      <c r="AN20" s="509"/>
      <c r="AO20" s="548"/>
      <c r="AP20" s="510"/>
      <c r="AQ20" s="511"/>
      <c r="AR20" s="511"/>
      <c r="AS20" s="511"/>
      <c r="AT20" s="511"/>
      <c r="AU20" s="511"/>
      <c r="AV20" s="511"/>
      <c r="AW20" s="511"/>
      <c r="AX20" s="596"/>
      <c r="AY20" s="512"/>
      <c r="AZ20" s="650"/>
      <c r="BA20" s="184"/>
      <c r="BB20" s="196"/>
      <c r="BC20" s="197"/>
      <c r="BD20" s="304" t="s">
        <v>189</v>
      </c>
      <c r="BE20" s="321" t="s">
        <v>189</v>
      </c>
      <c r="BF20" s="334" t="s">
        <v>189</v>
      </c>
      <c r="BG20" s="198" t="s">
        <v>189</v>
      </c>
      <c r="BH20" s="199" t="s">
        <v>189</v>
      </c>
      <c r="BI20" s="196"/>
      <c r="BJ20" s="197"/>
      <c r="BK20" s="304" t="s">
        <v>189</v>
      </c>
      <c r="BL20" s="321" t="s">
        <v>189</v>
      </c>
      <c r="BM20" s="334" t="s">
        <v>189</v>
      </c>
      <c r="BN20" s="198" t="s">
        <v>189</v>
      </c>
      <c r="BO20" s="199" t="s">
        <v>189</v>
      </c>
      <c r="BP20" s="196"/>
      <c r="BQ20" s="197"/>
      <c r="BR20" s="304" t="s">
        <v>189</v>
      </c>
      <c r="BS20" s="321" t="s">
        <v>189</v>
      </c>
      <c r="BT20" s="334" t="s">
        <v>189</v>
      </c>
      <c r="BU20" s="198" t="s">
        <v>189</v>
      </c>
      <c r="BV20" s="199" t="s">
        <v>189</v>
      </c>
      <c r="BW20" s="196"/>
      <c r="BX20" s="197"/>
      <c r="BY20" s="304" t="s">
        <v>189</v>
      </c>
      <c r="BZ20" s="321" t="s">
        <v>189</v>
      </c>
      <c r="CA20" s="334" t="s">
        <v>189</v>
      </c>
      <c r="CB20" s="198" t="s">
        <v>189</v>
      </c>
      <c r="CC20" s="199" t="s">
        <v>189</v>
      </c>
      <c r="CD20" s="196"/>
      <c r="CE20" s="197"/>
      <c r="CF20" s="304" t="s">
        <v>189</v>
      </c>
      <c r="CG20" s="321" t="s">
        <v>189</v>
      </c>
      <c r="CH20" s="334" t="s">
        <v>189</v>
      </c>
      <c r="CI20" s="198" t="s">
        <v>189</v>
      </c>
      <c r="CJ20" s="199" t="s">
        <v>189</v>
      </c>
      <c r="CK20" s="196"/>
      <c r="CL20" s="197"/>
      <c r="CM20" s="304" t="s">
        <v>189</v>
      </c>
      <c r="CN20" s="321" t="s">
        <v>189</v>
      </c>
      <c r="CO20" s="334" t="s">
        <v>189</v>
      </c>
      <c r="CP20" s="198" t="s">
        <v>189</v>
      </c>
      <c r="CQ20" s="199" t="s">
        <v>189</v>
      </c>
      <c r="CR20" s="196"/>
      <c r="CS20" s="197"/>
      <c r="CT20" s="304" t="s">
        <v>189</v>
      </c>
      <c r="CU20" s="321" t="s">
        <v>189</v>
      </c>
      <c r="CV20" s="334" t="s">
        <v>189</v>
      </c>
      <c r="CW20" s="198" t="s">
        <v>189</v>
      </c>
      <c r="CX20" s="199" t="s">
        <v>189</v>
      </c>
      <c r="CY20" s="196"/>
      <c r="CZ20" s="197"/>
      <c r="DA20" s="304" t="s">
        <v>189</v>
      </c>
      <c r="DB20" s="321" t="s">
        <v>189</v>
      </c>
      <c r="DC20" s="334" t="s">
        <v>189</v>
      </c>
      <c r="DD20" s="198" t="s">
        <v>189</v>
      </c>
      <c r="DE20" s="199" t="s">
        <v>189</v>
      </c>
      <c r="DF20" s="196"/>
      <c r="DG20" s="197"/>
      <c r="DH20" s="304" t="s">
        <v>189</v>
      </c>
      <c r="DI20" s="321" t="s">
        <v>189</v>
      </c>
      <c r="DJ20" s="334" t="s">
        <v>189</v>
      </c>
      <c r="DK20" s="198" t="s">
        <v>189</v>
      </c>
      <c r="DL20" s="199" t="s">
        <v>189</v>
      </c>
      <c r="DM20" s="196"/>
      <c r="DN20" s="197"/>
      <c r="DO20" s="304" t="s">
        <v>189</v>
      </c>
      <c r="DP20" s="321" t="s">
        <v>189</v>
      </c>
      <c r="DQ20" s="334" t="s">
        <v>189</v>
      </c>
      <c r="DR20" s="198" t="s">
        <v>189</v>
      </c>
      <c r="DS20" s="199" t="s">
        <v>189</v>
      </c>
      <c r="DT20" s="196"/>
      <c r="DU20" s="197"/>
      <c r="DV20" s="304" t="s">
        <v>189</v>
      </c>
      <c r="DW20" s="321" t="s">
        <v>189</v>
      </c>
      <c r="DX20" s="334" t="s">
        <v>189</v>
      </c>
      <c r="DY20" s="198" t="s">
        <v>189</v>
      </c>
      <c r="DZ20" s="199" t="s">
        <v>189</v>
      </c>
      <c r="EA20" s="196"/>
      <c r="EB20" s="197"/>
      <c r="EC20" s="304" t="s">
        <v>189</v>
      </c>
      <c r="ED20" s="321" t="s">
        <v>189</v>
      </c>
      <c r="EE20" s="334" t="s">
        <v>189</v>
      </c>
      <c r="EF20" s="198" t="s">
        <v>189</v>
      </c>
      <c r="EG20" s="199" t="s">
        <v>189</v>
      </c>
      <c r="EH20" s="196"/>
      <c r="EI20" s="197"/>
      <c r="EJ20" s="304" t="s">
        <v>189</v>
      </c>
      <c r="EK20" s="321" t="s">
        <v>189</v>
      </c>
      <c r="EL20" s="334" t="s">
        <v>189</v>
      </c>
      <c r="EM20" s="198" t="s">
        <v>189</v>
      </c>
      <c r="EN20" s="199" t="s">
        <v>189</v>
      </c>
      <c r="EO20" s="196"/>
      <c r="EP20" s="197"/>
      <c r="EQ20" s="304" t="s">
        <v>189</v>
      </c>
      <c r="ER20" s="321" t="s">
        <v>189</v>
      </c>
      <c r="ES20" s="334" t="s">
        <v>189</v>
      </c>
      <c r="ET20" s="198" t="s">
        <v>189</v>
      </c>
      <c r="EU20" s="199" t="s">
        <v>189</v>
      </c>
      <c r="EV20" s="196"/>
      <c r="EW20" s="197"/>
      <c r="EX20" s="304" t="s">
        <v>189</v>
      </c>
      <c r="EY20" s="321" t="s">
        <v>189</v>
      </c>
      <c r="EZ20" s="334" t="s">
        <v>189</v>
      </c>
      <c r="FA20" s="198" t="s">
        <v>189</v>
      </c>
      <c r="FB20" s="199" t="s">
        <v>189</v>
      </c>
      <c r="FC20" s="196"/>
      <c r="FD20" s="197"/>
      <c r="FE20" s="304" t="s">
        <v>189</v>
      </c>
      <c r="FF20" s="321" t="s">
        <v>189</v>
      </c>
      <c r="FG20" s="334" t="s">
        <v>189</v>
      </c>
      <c r="FH20" s="198" t="s">
        <v>189</v>
      </c>
      <c r="FI20" s="199" t="s">
        <v>189</v>
      </c>
      <c r="FJ20" s="196"/>
      <c r="FK20" s="197"/>
      <c r="FL20" s="304" t="s">
        <v>189</v>
      </c>
      <c r="FM20" s="321" t="s">
        <v>189</v>
      </c>
      <c r="FN20" s="334" t="s">
        <v>189</v>
      </c>
      <c r="FO20" s="198" t="s">
        <v>189</v>
      </c>
      <c r="FP20" s="199" t="s">
        <v>189</v>
      </c>
      <c r="FQ20" s="196"/>
      <c r="FR20" s="197"/>
      <c r="FS20" s="304" t="s">
        <v>189</v>
      </c>
      <c r="FT20" s="321" t="s">
        <v>189</v>
      </c>
      <c r="FU20" s="334" t="s">
        <v>189</v>
      </c>
      <c r="FV20" s="198" t="s">
        <v>189</v>
      </c>
      <c r="FW20" s="199" t="s">
        <v>189</v>
      </c>
      <c r="FX20" s="196"/>
      <c r="FY20" s="197"/>
      <c r="FZ20" s="304" t="s">
        <v>189</v>
      </c>
      <c r="GA20" s="321" t="s">
        <v>189</v>
      </c>
      <c r="GB20" s="334" t="s">
        <v>189</v>
      </c>
      <c r="GC20" s="198" t="s">
        <v>189</v>
      </c>
      <c r="GD20" s="199" t="s">
        <v>189</v>
      </c>
      <c r="GH20" s="309"/>
      <c r="GI20" s="304"/>
      <c r="GJ20" s="304"/>
      <c r="GK20" s="321"/>
      <c r="GL20" s="321"/>
      <c r="GM20" s="321"/>
      <c r="GN20" s="334"/>
      <c r="GO20" s="334"/>
      <c r="GP20" s="334"/>
      <c r="GQ20" s="198"/>
      <c r="GR20" s="198"/>
      <c r="GS20" s="198"/>
      <c r="GT20" s="198"/>
      <c r="GU20" s="198"/>
      <c r="GV20" s="199"/>
    </row>
    <row r="21" spans="1:204" s="157" customFormat="1" ht="12.75" customHeight="1">
      <c r="A21" s="153"/>
      <c r="B21" s="561"/>
      <c r="C21" s="562"/>
      <c r="D21" s="563"/>
      <c r="E21" s="564"/>
      <c r="F21" s="565"/>
      <c r="G21" s="566"/>
      <c r="H21" s="566"/>
      <c r="I21" s="566"/>
      <c r="J21" s="567"/>
      <c r="K21" s="568"/>
      <c r="L21" s="569"/>
      <c r="M21" s="567"/>
      <c r="N21" s="567"/>
      <c r="O21" s="570"/>
      <c r="P21" s="571"/>
      <c r="Q21" s="572"/>
      <c r="R21" s="573"/>
      <c r="S21" s="573"/>
      <c r="T21" s="574"/>
      <c r="U21" s="575"/>
      <c r="V21" s="576"/>
      <c r="W21" s="576"/>
      <c r="X21" s="577"/>
      <c r="Y21" s="578"/>
      <c r="Z21" s="579"/>
      <c r="AA21" s="579"/>
      <c r="AB21" s="580"/>
      <c r="AC21" s="581"/>
      <c r="AD21" s="581"/>
      <c r="AE21" s="582"/>
      <c r="AF21" s="583"/>
      <c r="AG21" s="584"/>
      <c r="AH21" s="584"/>
      <c r="AI21" s="581"/>
      <c r="AJ21" s="585">
        <f>IF(E21="TANDEM VIC",B21,IF(E21="DLE VIC",B21,""))</f>
      </c>
      <c r="AK21" s="586"/>
      <c r="AL21" s="587"/>
      <c r="AM21" s="597"/>
      <c r="AN21" s="600"/>
      <c r="AO21" s="535"/>
      <c r="AP21" s="514"/>
      <c r="AQ21" s="515"/>
      <c r="AR21" s="515"/>
      <c r="AS21" s="514"/>
      <c r="AT21" s="515"/>
      <c r="AU21" s="515"/>
      <c r="AV21" s="514"/>
      <c r="AW21" s="515"/>
      <c r="AX21" s="515"/>
      <c r="AY21" s="601"/>
      <c r="AZ21" s="651"/>
      <c r="BA21" s="184"/>
      <c r="BB21" s="204"/>
      <c r="BC21" s="260"/>
      <c r="BD21" s="305"/>
      <c r="BE21" s="322"/>
      <c r="BF21" s="335"/>
      <c r="BG21" s="203"/>
      <c r="BH21" s="202"/>
      <c r="BI21" s="204"/>
      <c r="BJ21" s="260"/>
      <c r="BK21" s="305"/>
      <c r="BL21" s="322"/>
      <c r="BM21" s="335"/>
      <c r="BN21" s="203"/>
      <c r="BO21" s="202"/>
      <c r="BP21" s="204"/>
      <c r="BQ21" s="260"/>
      <c r="BR21" s="305"/>
      <c r="BS21" s="322"/>
      <c r="BT21" s="335"/>
      <c r="BU21" s="203"/>
      <c r="BV21" s="202"/>
      <c r="BW21" s="204"/>
      <c r="BX21" s="260"/>
      <c r="BY21" s="305"/>
      <c r="BZ21" s="322"/>
      <c r="CA21" s="335"/>
      <c r="CB21" s="203"/>
      <c r="CC21" s="202"/>
      <c r="CD21" s="204"/>
      <c r="CE21" s="260"/>
      <c r="CF21" s="305"/>
      <c r="CG21" s="322"/>
      <c r="CH21" s="335"/>
      <c r="CI21" s="203"/>
      <c r="CJ21" s="202"/>
      <c r="CK21" s="204"/>
      <c r="CL21" s="260"/>
      <c r="CM21" s="305"/>
      <c r="CN21" s="322"/>
      <c r="CO21" s="335"/>
      <c r="CP21" s="203"/>
      <c r="CQ21" s="202"/>
      <c r="CR21" s="204"/>
      <c r="CS21" s="260"/>
      <c r="CT21" s="305"/>
      <c r="CU21" s="322"/>
      <c r="CV21" s="335"/>
      <c r="CW21" s="203"/>
      <c r="CX21" s="202"/>
      <c r="CY21" s="204"/>
      <c r="CZ21" s="260"/>
      <c r="DA21" s="305"/>
      <c r="DB21" s="322"/>
      <c r="DC21" s="335"/>
      <c r="DD21" s="203"/>
      <c r="DE21" s="202"/>
      <c r="DF21" s="204"/>
      <c r="DG21" s="260"/>
      <c r="DH21" s="305"/>
      <c r="DI21" s="322"/>
      <c r="DJ21" s="335"/>
      <c r="DK21" s="203"/>
      <c r="DL21" s="202"/>
      <c r="DM21" s="204"/>
      <c r="DN21" s="260"/>
      <c r="DO21" s="305"/>
      <c r="DP21" s="322"/>
      <c r="DQ21" s="335"/>
      <c r="DR21" s="203"/>
      <c r="DS21" s="202"/>
      <c r="DT21" s="204"/>
      <c r="DU21" s="260"/>
      <c r="DV21" s="305"/>
      <c r="DW21" s="322"/>
      <c r="DX21" s="335"/>
      <c r="DY21" s="203"/>
      <c r="DZ21" s="202"/>
      <c r="EA21" s="204"/>
      <c r="EB21" s="260"/>
      <c r="EC21" s="305"/>
      <c r="ED21" s="322"/>
      <c r="EE21" s="335"/>
      <c r="EF21" s="203"/>
      <c r="EG21" s="202"/>
      <c r="EH21" s="204"/>
      <c r="EI21" s="260"/>
      <c r="EJ21" s="305"/>
      <c r="EK21" s="322"/>
      <c r="EL21" s="335"/>
      <c r="EM21" s="203"/>
      <c r="EN21" s="202"/>
      <c r="EO21" s="204"/>
      <c r="EP21" s="260"/>
      <c r="EQ21" s="305"/>
      <c r="ER21" s="322"/>
      <c r="ES21" s="335"/>
      <c r="ET21" s="203"/>
      <c r="EU21" s="202"/>
      <c r="EV21" s="204"/>
      <c r="EW21" s="260"/>
      <c r="EX21" s="305"/>
      <c r="EY21" s="322"/>
      <c r="EZ21" s="335"/>
      <c r="FA21" s="201"/>
      <c r="FB21" s="202"/>
      <c r="FC21" s="204"/>
      <c r="FD21" s="260"/>
      <c r="FE21" s="305"/>
      <c r="FF21" s="322"/>
      <c r="FG21" s="335"/>
      <c r="FH21" s="201"/>
      <c r="FI21" s="202"/>
      <c r="FJ21" s="204"/>
      <c r="FK21" s="260"/>
      <c r="FL21" s="305"/>
      <c r="FM21" s="322"/>
      <c r="FN21" s="335"/>
      <c r="FO21" s="201"/>
      <c r="FP21" s="202"/>
      <c r="FQ21" s="204"/>
      <c r="FR21" s="260"/>
      <c r="FS21" s="305"/>
      <c r="FT21" s="322"/>
      <c r="FU21" s="335"/>
      <c r="FV21" s="201"/>
      <c r="FW21" s="202"/>
      <c r="FX21" s="204"/>
      <c r="FY21" s="260"/>
      <c r="FZ21" s="305"/>
      <c r="GA21" s="322"/>
      <c r="GB21" s="335"/>
      <c r="GC21" s="201"/>
      <c r="GD21" s="202"/>
      <c r="GH21" s="310">
        <f aca="true" t="shared" si="0" ref="GH21:GH48">BD21+BK21+BR21+BY21+CF21+CM21+CT21+DA21+DH21+DO21+DV21+EC21+EJ21+EQ21+EX21+FE21+FL21+FS21+FZ21</f>
        <v>0</v>
      </c>
      <c r="GI21" s="305">
        <f aca="true" t="shared" si="1" ref="GI21:GI48">G21+H21+SUM(Q21:T21)</f>
        <v>0</v>
      </c>
      <c r="GJ21" s="311" t="str">
        <f>IF(GH21=0,"0",(GH21/(VLOOKUP(GI21,'TC Table'!$A$1:$B$150,2,FALSE))))</f>
        <v>0</v>
      </c>
      <c r="GK21" s="322">
        <f aca="true" t="shared" si="2" ref="GK21:GK48">BE21+BL21+BS21+BZ21+CG21+CN21+CU21+DB21+DI21+DP21+DW21+ED21+EK21+ER21+EY21+FF21+FM21+FT21+GA21</f>
        <v>0</v>
      </c>
      <c r="GL21" s="322">
        <f aca="true" t="shared" si="3" ref="GL21:GL48">GI21+SUM(U21:X21)</f>
        <v>0</v>
      </c>
      <c r="GM21" s="325" t="str">
        <f>IF(GK21=0,"0",(GK21/(VLOOKUP(GL21,'TC Table'!$A$1:$B$150,2,FALSE))))</f>
        <v>0</v>
      </c>
      <c r="GN21" s="335">
        <f aca="true" t="shared" si="4" ref="GN21:GN48">BF21+BM21+BT21+CA21+CH21+CO21+CV21+DC21+DJ21+DQ21+DX21+EE21+EL21+ES21+EZ21+FG21+FN21+FU21+GB21</f>
        <v>0</v>
      </c>
      <c r="GO21" s="335">
        <f aca="true" t="shared" si="5" ref="GO21:GO48">GL21+SUM(Y21:AB21)</f>
        <v>0</v>
      </c>
      <c r="GP21" s="339" t="str">
        <f>IF(GN21=0,"0",(GN21/(VLOOKUP(GO21,'TC Table'!$A$1:$B$150,2,FALSE))))</f>
        <v>0</v>
      </c>
      <c r="GQ21" s="203">
        <f aca="true" t="shared" si="6" ref="GQ21:GQ48">BG21+BN21+BU21+CB21+CI21+CP21+CW21+DD21+DK21+DR21+DY21+EF21+EM21+ET21+FA21+FH21+FO21+FV21+GC21</f>
        <v>0</v>
      </c>
      <c r="GR21" s="203">
        <f aca="true" t="shared" si="7" ref="GR21:GR48">GO21</f>
        <v>0</v>
      </c>
      <c r="GS21" s="257" t="str">
        <f>IF(GQ21=0,"0",(GQ21/(VLOOKUP(GR21,'TC Table'!$A$1:$B$150,2,FALSE))))</f>
        <v>0</v>
      </c>
      <c r="GT21" s="203">
        <f aca="true" t="shared" si="8" ref="GT21:GT48">BH21+BO21+BV21+CC21+CJ21+CQ21+CX21+DE21+DL21+DS21+DZ21+EG21+EN21+EU21+FB21+FI21+FP21+FW21+GD21</f>
        <v>0</v>
      </c>
      <c r="GU21" s="203">
        <f aca="true" t="shared" si="9" ref="GU21:GU48">GO21</f>
        <v>0</v>
      </c>
      <c r="GV21" s="255" t="str">
        <f>IF(GT21=0,"0",(GT21/(VLOOKUP(GU21,'TC Table'!$A$1:$B$150,2,FALSE))))</f>
        <v>0</v>
      </c>
    </row>
    <row r="22" spans="1:204" s="157" customFormat="1" ht="12.75" customHeight="1">
      <c r="A22" s="153"/>
      <c r="B22" s="442"/>
      <c r="C22" s="281"/>
      <c r="D22" s="443"/>
      <c r="E22" s="451"/>
      <c r="F22" s="452"/>
      <c r="G22" s="453"/>
      <c r="H22" s="453"/>
      <c r="I22" s="454"/>
      <c r="J22" s="286"/>
      <c r="K22" s="455"/>
      <c r="L22" s="287"/>
      <c r="M22" s="286"/>
      <c r="N22" s="286"/>
      <c r="O22" s="456"/>
      <c r="P22" s="457"/>
      <c r="Q22" s="458"/>
      <c r="R22" s="459"/>
      <c r="S22" s="459"/>
      <c r="T22" s="460"/>
      <c r="U22" s="461"/>
      <c r="V22" s="462"/>
      <c r="W22" s="462"/>
      <c r="X22" s="463"/>
      <c r="Y22" s="464"/>
      <c r="Z22" s="465"/>
      <c r="AA22" s="465"/>
      <c r="AB22" s="466"/>
      <c r="AC22" s="201"/>
      <c r="AD22" s="201"/>
      <c r="AE22" s="202"/>
      <c r="AF22" s="432"/>
      <c r="AG22" s="200"/>
      <c r="AH22" s="200"/>
      <c r="AI22" s="201"/>
      <c r="AJ22" s="447">
        <f>IF(E22="TANDEM VIC",B22,IF(E22="DLE VIC",B22,""))</f>
      </c>
      <c r="AK22" s="444"/>
      <c r="AL22" s="502"/>
      <c r="AM22" s="598"/>
      <c r="AN22" s="602"/>
      <c r="AO22" s="536"/>
      <c r="AP22" s="506"/>
      <c r="AQ22" s="513"/>
      <c r="AR22" s="513"/>
      <c r="AS22" s="506"/>
      <c r="AT22" s="513"/>
      <c r="AU22" s="513"/>
      <c r="AV22" s="506"/>
      <c r="AW22" s="513"/>
      <c r="AX22" s="513"/>
      <c r="AY22" s="603"/>
      <c r="AZ22" s="652"/>
      <c r="BA22" s="184"/>
      <c r="BB22" s="204"/>
      <c r="BC22" s="260"/>
      <c r="BD22" s="305"/>
      <c r="BE22" s="322"/>
      <c r="BF22" s="335"/>
      <c r="BG22" s="203"/>
      <c r="BH22" s="202"/>
      <c r="BI22" s="204"/>
      <c r="BJ22" s="260"/>
      <c r="BK22" s="305"/>
      <c r="BL22" s="322"/>
      <c r="BM22" s="335"/>
      <c r="BN22" s="203"/>
      <c r="BO22" s="202"/>
      <c r="BP22" s="204"/>
      <c r="BQ22" s="260"/>
      <c r="BR22" s="305"/>
      <c r="BS22" s="322"/>
      <c r="BT22" s="335"/>
      <c r="BU22" s="203"/>
      <c r="BV22" s="202"/>
      <c r="BW22" s="204"/>
      <c r="BX22" s="260"/>
      <c r="BY22" s="305"/>
      <c r="BZ22" s="322"/>
      <c r="CA22" s="335"/>
      <c r="CB22" s="203"/>
      <c r="CC22" s="202"/>
      <c r="CD22" s="204"/>
      <c r="CE22" s="260"/>
      <c r="CF22" s="305"/>
      <c r="CG22" s="322"/>
      <c r="CH22" s="335"/>
      <c r="CI22" s="203"/>
      <c r="CJ22" s="202"/>
      <c r="CK22" s="204"/>
      <c r="CL22" s="260"/>
      <c r="CM22" s="305"/>
      <c r="CN22" s="322"/>
      <c r="CO22" s="335"/>
      <c r="CP22" s="203"/>
      <c r="CQ22" s="202"/>
      <c r="CR22" s="204"/>
      <c r="CS22" s="260"/>
      <c r="CT22" s="305"/>
      <c r="CU22" s="322"/>
      <c r="CV22" s="335"/>
      <c r="CW22" s="203"/>
      <c r="CX22" s="202"/>
      <c r="CY22" s="204"/>
      <c r="CZ22" s="260"/>
      <c r="DA22" s="305"/>
      <c r="DB22" s="322"/>
      <c r="DC22" s="335"/>
      <c r="DD22" s="203"/>
      <c r="DE22" s="202"/>
      <c r="DF22" s="204"/>
      <c r="DG22" s="260"/>
      <c r="DH22" s="305"/>
      <c r="DI22" s="322"/>
      <c r="DJ22" s="335"/>
      <c r="DK22" s="203"/>
      <c r="DL22" s="202"/>
      <c r="DM22" s="204"/>
      <c r="DN22" s="260"/>
      <c r="DO22" s="305"/>
      <c r="DP22" s="322"/>
      <c r="DQ22" s="335"/>
      <c r="DR22" s="203"/>
      <c r="DS22" s="202"/>
      <c r="DT22" s="204"/>
      <c r="DU22" s="260"/>
      <c r="DV22" s="305"/>
      <c r="DW22" s="322"/>
      <c r="DX22" s="335"/>
      <c r="DY22" s="203"/>
      <c r="DZ22" s="202"/>
      <c r="EA22" s="204"/>
      <c r="EB22" s="260"/>
      <c r="EC22" s="305"/>
      <c r="ED22" s="322"/>
      <c r="EE22" s="335"/>
      <c r="EF22" s="203"/>
      <c r="EG22" s="202"/>
      <c r="EH22" s="204"/>
      <c r="EI22" s="260"/>
      <c r="EJ22" s="305"/>
      <c r="EK22" s="322"/>
      <c r="EL22" s="335"/>
      <c r="EM22" s="203"/>
      <c r="EN22" s="202"/>
      <c r="EO22" s="204"/>
      <c r="EP22" s="260"/>
      <c r="EQ22" s="305"/>
      <c r="ER22" s="322"/>
      <c r="ES22" s="335"/>
      <c r="ET22" s="203"/>
      <c r="EU22" s="202"/>
      <c r="EV22" s="204"/>
      <c r="EW22" s="260"/>
      <c r="EX22" s="305"/>
      <c r="EY22" s="322"/>
      <c r="EZ22" s="337"/>
      <c r="FA22" s="201"/>
      <c r="FB22" s="202"/>
      <c r="FC22" s="204"/>
      <c r="FD22" s="260"/>
      <c r="FE22" s="305"/>
      <c r="FF22" s="322"/>
      <c r="FG22" s="337"/>
      <c r="FH22" s="201"/>
      <c r="FI22" s="202"/>
      <c r="FJ22" s="204"/>
      <c r="FK22" s="260"/>
      <c r="FL22" s="305"/>
      <c r="FM22" s="322"/>
      <c r="FN22" s="337"/>
      <c r="FO22" s="201"/>
      <c r="FP22" s="202"/>
      <c r="FQ22" s="204"/>
      <c r="FR22" s="260"/>
      <c r="FS22" s="305"/>
      <c r="FT22" s="322"/>
      <c r="FU22" s="337"/>
      <c r="FV22" s="201"/>
      <c r="FW22" s="202"/>
      <c r="FX22" s="204"/>
      <c r="FY22" s="260"/>
      <c r="FZ22" s="305"/>
      <c r="GA22" s="322"/>
      <c r="GB22" s="337"/>
      <c r="GC22" s="201"/>
      <c r="GD22" s="202"/>
      <c r="GH22" s="310">
        <f t="shared" si="0"/>
        <v>0</v>
      </c>
      <c r="GI22" s="305">
        <f t="shared" si="1"/>
        <v>0</v>
      </c>
      <c r="GJ22" s="311" t="str">
        <f>IF(GH22=0,"0",(GH22/(VLOOKUP(GI22,'TC Table'!$A$1:$B$150,2,FALSE))))</f>
        <v>0</v>
      </c>
      <c r="GK22" s="322">
        <f t="shared" si="2"/>
        <v>0</v>
      </c>
      <c r="GL22" s="322">
        <f t="shared" si="3"/>
        <v>0</v>
      </c>
      <c r="GM22" s="325" t="str">
        <f>IF(GK22=0,"0",(GK22/(VLOOKUP(GL22,'TC Table'!$A$1:$B$150,2,FALSE))))</f>
        <v>0</v>
      </c>
      <c r="GN22" s="335">
        <f t="shared" si="4"/>
        <v>0</v>
      </c>
      <c r="GO22" s="335">
        <f t="shared" si="5"/>
        <v>0</v>
      </c>
      <c r="GP22" s="339" t="str">
        <f>IF(GN22=0,"0",(GN22/(VLOOKUP(GO22,'TC Table'!$A$1:$B$150,2,FALSE))))</f>
        <v>0</v>
      </c>
      <c r="GQ22" s="203">
        <f t="shared" si="6"/>
        <v>0</v>
      </c>
      <c r="GR22" s="203">
        <f t="shared" si="7"/>
        <v>0</v>
      </c>
      <c r="GS22" s="257" t="str">
        <f>IF(GQ22=0,"0",(GQ22/(VLOOKUP(GR22,'TC Table'!$A$1:$B$150,2,FALSE))))</f>
        <v>0</v>
      </c>
      <c r="GT22" s="203">
        <f t="shared" si="8"/>
        <v>0</v>
      </c>
      <c r="GU22" s="203">
        <f t="shared" si="9"/>
        <v>0</v>
      </c>
      <c r="GV22" s="255" t="str">
        <f>IF(GT22=0,"0",(GT22/(VLOOKUP(GU22,'TC Table'!$A$1:$B$150,2,FALSE))))</f>
        <v>0</v>
      </c>
    </row>
    <row r="23" spans="1:204" s="157" customFormat="1" ht="12.75" customHeight="1">
      <c r="A23" s="153"/>
      <c r="B23" s="442"/>
      <c r="C23" s="281"/>
      <c r="D23" s="443"/>
      <c r="E23" s="451"/>
      <c r="F23" s="452"/>
      <c r="G23" s="453"/>
      <c r="H23" s="453"/>
      <c r="I23" s="454"/>
      <c r="J23" s="286"/>
      <c r="K23" s="455"/>
      <c r="L23" s="287"/>
      <c r="M23" s="286"/>
      <c r="N23" s="286"/>
      <c r="O23" s="456"/>
      <c r="P23" s="457"/>
      <c r="Q23" s="458"/>
      <c r="R23" s="459"/>
      <c r="S23" s="459"/>
      <c r="T23" s="460"/>
      <c r="U23" s="461"/>
      <c r="V23" s="462"/>
      <c r="W23" s="462"/>
      <c r="X23" s="463"/>
      <c r="Y23" s="464"/>
      <c r="Z23" s="465"/>
      <c r="AA23" s="465"/>
      <c r="AB23" s="466"/>
      <c r="AC23" s="201"/>
      <c r="AD23" s="201"/>
      <c r="AE23" s="202"/>
      <c r="AF23" s="432"/>
      <c r="AG23" s="200"/>
      <c r="AH23" s="200"/>
      <c r="AI23" s="201"/>
      <c r="AJ23" s="447">
        <f>IF(E23="TANDEM VIC",B23,IF(E23="DLE VIC",B23,""))</f>
      </c>
      <c r="AK23" s="444"/>
      <c r="AL23" s="502"/>
      <c r="AM23" s="598"/>
      <c r="AN23" s="602"/>
      <c r="AO23" s="536"/>
      <c r="AP23" s="506"/>
      <c r="AQ23" s="513"/>
      <c r="AR23" s="513"/>
      <c r="AS23" s="506"/>
      <c r="AT23" s="513"/>
      <c r="AU23" s="513"/>
      <c r="AV23" s="506"/>
      <c r="AW23" s="513"/>
      <c r="AX23" s="513"/>
      <c r="AY23" s="603"/>
      <c r="AZ23" s="652"/>
      <c r="BA23" s="184"/>
      <c r="BB23" s="204"/>
      <c r="BC23" s="260"/>
      <c r="BD23" s="305"/>
      <c r="BE23" s="322"/>
      <c r="BF23" s="335"/>
      <c r="BG23" s="203"/>
      <c r="BH23" s="202"/>
      <c r="BI23" s="204"/>
      <c r="BJ23" s="260"/>
      <c r="BK23" s="305"/>
      <c r="BL23" s="322"/>
      <c r="BM23" s="335"/>
      <c r="BN23" s="203"/>
      <c r="BO23" s="202"/>
      <c r="BP23" s="204"/>
      <c r="BQ23" s="260"/>
      <c r="BR23" s="305"/>
      <c r="BS23" s="322"/>
      <c r="BT23" s="335"/>
      <c r="BU23" s="203"/>
      <c r="BV23" s="202"/>
      <c r="BW23" s="204"/>
      <c r="BX23" s="260"/>
      <c r="BY23" s="305"/>
      <c r="BZ23" s="322"/>
      <c r="CA23" s="335"/>
      <c r="CB23" s="203"/>
      <c r="CC23" s="202"/>
      <c r="CD23" s="204"/>
      <c r="CE23" s="260"/>
      <c r="CF23" s="305"/>
      <c r="CG23" s="322"/>
      <c r="CH23" s="335"/>
      <c r="CI23" s="203"/>
      <c r="CJ23" s="202"/>
      <c r="CK23" s="204"/>
      <c r="CL23" s="260"/>
      <c r="CM23" s="305"/>
      <c r="CN23" s="322"/>
      <c r="CO23" s="335"/>
      <c r="CP23" s="203"/>
      <c r="CQ23" s="202"/>
      <c r="CR23" s="204"/>
      <c r="CS23" s="260"/>
      <c r="CT23" s="305"/>
      <c r="CU23" s="322"/>
      <c r="CV23" s="335"/>
      <c r="CW23" s="203"/>
      <c r="CX23" s="202"/>
      <c r="CY23" s="204"/>
      <c r="CZ23" s="260"/>
      <c r="DA23" s="305"/>
      <c r="DB23" s="322"/>
      <c r="DC23" s="335"/>
      <c r="DD23" s="203"/>
      <c r="DE23" s="202"/>
      <c r="DF23" s="204"/>
      <c r="DG23" s="260"/>
      <c r="DH23" s="305"/>
      <c r="DI23" s="322"/>
      <c r="DJ23" s="335"/>
      <c r="DK23" s="203"/>
      <c r="DL23" s="202"/>
      <c r="DM23" s="204"/>
      <c r="DN23" s="260"/>
      <c r="DO23" s="305"/>
      <c r="DP23" s="322"/>
      <c r="DQ23" s="335"/>
      <c r="DR23" s="203"/>
      <c r="DS23" s="202"/>
      <c r="DT23" s="204"/>
      <c r="DU23" s="260"/>
      <c r="DV23" s="305"/>
      <c r="DW23" s="322"/>
      <c r="DX23" s="335"/>
      <c r="DY23" s="203"/>
      <c r="DZ23" s="202"/>
      <c r="EA23" s="204"/>
      <c r="EB23" s="260"/>
      <c r="EC23" s="305"/>
      <c r="ED23" s="322"/>
      <c r="EE23" s="335"/>
      <c r="EF23" s="203"/>
      <c r="EG23" s="202"/>
      <c r="EH23" s="204"/>
      <c r="EI23" s="260"/>
      <c r="EJ23" s="305"/>
      <c r="EK23" s="322"/>
      <c r="EL23" s="335"/>
      <c r="EM23" s="203"/>
      <c r="EN23" s="202"/>
      <c r="EO23" s="204"/>
      <c r="EP23" s="260"/>
      <c r="EQ23" s="305"/>
      <c r="ER23" s="322"/>
      <c r="ES23" s="335"/>
      <c r="ET23" s="203"/>
      <c r="EU23" s="202"/>
      <c r="EV23" s="204"/>
      <c r="EW23" s="260"/>
      <c r="EX23" s="305"/>
      <c r="EY23" s="322"/>
      <c r="EZ23" s="335"/>
      <c r="FA23" s="201"/>
      <c r="FB23" s="202"/>
      <c r="FC23" s="204"/>
      <c r="FD23" s="260"/>
      <c r="FE23" s="305"/>
      <c r="FF23" s="322"/>
      <c r="FG23" s="335"/>
      <c r="FH23" s="201"/>
      <c r="FI23" s="202"/>
      <c r="FJ23" s="204"/>
      <c r="FK23" s="260"/>
      <c r="FL23" s="305"/>
      <c r="FM23" s="322"/>
      <c r="FN23" s="335"/>
      <c r="FO23" s="201"/>
      <c r="FP23" s="202"/>
      <c r="FQ23" s="204"/>
      <c r="FR23" s="260"/>
      <c r="FS23" s="305"/>
      <c r="FT23" s="322"/>
      <c r="FU23" s="335"/>
      <c r="FV23" s="201"/>
      <c r="FW23" s="202"/>
      <c r="FX23" s="204"/>
      <c r="FY23" s="260"/>
      <c r="FZ23" s="305"/>
      <c r="GA23" s="322"/>
      <c r="GB23" s="335"/>
      <c r="GC23" s="201"/>
      <c r="GD23" s="202"/>
      <c r="GH23" s="310">
        <f t="shared" si="0"/>
        <v>0</v>
      </c>
      <c r="GI23" s="305">
        <f t="shared" si="1"/>
        <v>0</v>
      </c>
      <c r="GJ23" s="311" t="str">
        <f>IF(GH23=0,"0",(GH23/(VLOOKUP(GI23,'TC Table'!$A$1:$B$150,2,FALSE))))</f>
        <v>0</v>
      </c>
      <c r="GK23" s="322">
        <f t="shared" si="2"/>
        <v>0</v>
      </c>
      <c r="GL23" s="322">
        <f t="shared" si="3"/>
        <v>0</v>
      </c>
      <c r="GM23" s="325" t="str">
        <f>IF(GK23=0,"0",(GK23/(VLOOKUP(GL23,'TC Table'!$A$1:$B$150,2,FALSE))))</f>
        <v>0</v>
      </c>
      <c r="GN23" s="335">
        <f t="shared" si="4"/>
        <v>0</v>
      </c>
      <c r="GO23" s="335">
        <f t="shared" si="5"/>
        <v>0</v>
      </c>
      <c r="GP23" s="339" t="str">
        <f>IF(GN23=0,"0",(GN23/(VLOOKUP(GO23,'TC Table'!$A$1:$B$150,2,FALSE))))</f>
        <v>0</v>
      </c>
      <c r="GQ23" s="203">
        <f t="shared" si="6"/>
        <v>0</v>
      </c>
      <c r="GR23" s="203">
        <f t="shared" si="7"/>
        <v>0</v>
      </c>
      <c r="GS23" s="257" t="str">
        <f>IF(GQ23=0,"0",(GQ23/(VLOOKUP(GR23,'TC Table'!$A$1:$B$150,2,FALSE))))</f>
        <v>0</v>
      </c>
      <c r="GT23" s="203">
        <f t="shared" si="8"/>
        <v>0</v>
      </c>
      <c r="GU23" s="203">
        <f t="shared" si="9"/>
        <v>0</v>
      </c>
      <c r="GV23" s="255" t="str">
        <f>IF(GT23=0,"0",(GT23/(VLOOKUP(GU23,'TC Table'!$A$1:$B$150,2,FALSE))))</f>
        <v>0</v>
      </c>
    </row>
    <row r="24" spans="1:204" s="157" customFormat="1" ht="12.75" customHeight="1">
      <c r="A24" s="153"/>
      <c r="B24" s="442"/>
      <c r="C24" s="281"/>
      <c r="D24" s="443"/>
      <c r="E24" s="451"/>
      <c r="F24" s="452"/>
      <c r="G24" s="453"/>
      <c r="H24" s="453"/>
      <c r="I24" s="454"/>
      <c r="J24" s="286"/>
      <c r="K24" s="455"/>
      <c r="L24" s="287"/>
      <c r="M24" s="286"/>
      <c r="N24" s="286"/>
      <c r="O24" s="456"/>
      <c r="P24" s="457"/>
      <c r="Q24" s="458"/>
      <c r="R24" s="459"/>
      <c r="S24" s="459"/>
      <c r="T24" s="460"/>
      <c r="U24" s="461"/>
      <c r="V24" s="462"/>
      <c r="W24" s="462"/>
      <c r="X24" s="463"/>
      <c r="Y24" s="464"/>
      <c r="Z24" s="465"/>
      <c r="AA24" s="465"/>
      <c r="AB24" s="466"/>
      <c r="AC24" s="201"/>
      <c r="AD24" s="201"/>
      <c r="AE24" s="202"/>
      <c r="AF24" s="432"/>
      <c r="AG24" s="200"/>
      <c r="AH24" s="200"/>
      <c r="AI24" s="201"/>
      <c r="AJ24" s="447">
        <f aca="true" t="shared" si="10" ref="AJ24:AJ48">IF(E24="TANDEM VIC",B24,IF(E24="DLE VIC",B24,""))</f>
      </c>
      <c r="AK24" s="445"/>
      <c r="AL24" s="502"/>
      <c r="AM24" s="598"/>
      <c r="AN24" s="602"/>
      <c r="AO24" s="536"/>
      <c r="AP24" s="506"/>
      <c r="AQ24" s="513"/>
      <c r="AR24" s="513"/>
      <c r="AS24" s="506"/>
      <c r="AT24" s="513"/>
      <c r="AU24" s="513"/>
      <c r="AV24" s="506"/>
      <c r="AW24" s="513"/>
      <c r="AX24" s="513"/>
      <c r="AY24" s="603"/>
      <c r="AZ24" s="652"/>
      <c r="BA24" s="184"/>
      <c r="BB24" s="204"/>
      <c r="BC24" s="260"/>
      <c r="BD24" s="305"/>
      <c r="BE24" s="322"/>
      <c r="BF24" s="335"/>
      <c r="BG24" s="203"/>
      <c r="BH24" s="202"/>
      <c r="BI24" s="204"/>
      <c r="BJ24" s="260"/>
      <c r="BK24" s="305"/>
      <c r="BL24" s="322"/>
      <c r="BM24" s="335"/>
      <c r="BN24" s="203"/>
      <c r="BO24" s="202"/>
      <c r="BP24" s="204"/>
      <c r="BQ24" s="260"/>
      <c r="BR24" s="305"/>
      <c r="BS24" s="322"/>
      <c r="BT24" s="335"/>
      <c r="BU24" s="203"/>
      <c r="BV24" s="202"/>
      <c r="BW24" s="204"/>
      <c r="BX24" s="260"/>
      <c r="BY24" s="305"/>
      <c r="BZ24" s="322"/>
      <c r="CA24" s="335"/>
      <c r="CB24" s="203"/>
      <c r="CC24" s="202"/>
      <c r="CD24" s="204"/>
      <c r="CE24" s="260"/>
      <c r="CF24" s="305"/>
      <c r="CG24" s="322"/>
      <c r="CH24" s="335"/>
      <c r="CI24" s="203"/>
      <c r="CJ24" s="202"/>
      <c r="CK24" s="204"/>
      <c r="CL24" s="260"/>
      <c r="CM24" s="305"/>
      <c r="CN24" s="322"/>
      <c r="CO24" s="335"/>
      <c r="CP24" s="203"/>
      <c r="CQ24" s="202"/>
      <c r="CR24" s="204"/>
      <c r="CS24" s="260"/>
      <c r="CT24" s="305"/>
      <c r="CU24" s="322"/>
      <c r="CV24" s="335"/>
      <c r="CW24" s="203"/>
      <c r="CX24" s="202"/>
      <c r="CY24" s="204"/>
      <c r="CZ24" s="260"/>
      <c r="DA24" s="305"/>
      <c r="DB24" s="322"/>
      <c r="DC24" s="335"/>
      <c r="DD24" s="203"/>
      <c r="DE24" s="202"/>
      <c r="DF24" s="204"/>
      <c r="DG24" s="260"/>
      <c r="DH24" s="305"/>
      <c r="DI24" s="322"/>
      <c r="DJ24" s="335"/>
      <c r="DK24" s="203"/>
      <c r="DL24" s="202"/>
      <c r="DM24" s="204"/>
      <c r="DN24" s="260"/>
      <c r="DO24" s="305"/>
      <c r="DP24" s="322"/>
      <c r="DQ24" s="335"/>
      <c r="DR24" s="203"/>
      <c r="DS24" s="202"/>
      <c r="DT24" s="204"/>
      <c r="DU24" s="260"/>
      <c r="DV24" s="305"/>
      <c r="DW24" s="322"/>
      <c r="DX24" s="335"/>
      <c r="DY24" s="203"/>
      <c r="DZ24" s="202"/>
      <c r="EA24" s="204"/>
      <c r="EB24" s="260"/>
      <c r="EC24" s="305"/>
      <c r="ED24" s="322"/>
      <c r="EE24" s="335"/>
      <c r="EF24" s="203"/>
      <c r="EG24" s="202"/>
      <c r="EH24" s="204"/>
      <c r="EI24" s="260"/>
      <c r="EJ24" s="305"/>
      <c r="EK24" s="322"/>
      <c r="EL24" s="335"/>
      <c r="EM24" s="203"/>
      <c r="EN24" s="202"/>
      <c r="EO24" s="204"/>
      <c r="EP24" s="260"/>
      <c r="EQ24" s="305"/>
      <c r="ER24" s="322"/>
      <c r="ES24" s="335"/>
      <c r="ET24" s="203"/>
      <c r="EU24" s="202"/>
      <c r="EV24" s="204"/>
      <c r="EW24" s="260"/>
      <c r="EX24" s="305"/>
      <c r="EY24" s="322"/>
      <c r="EZ24" s="335"/>
      <c r="FA24" s="201"/>
      <c r="FB24" s="202"/>
      <c r="FC24" s="204"/>
      <c r="FD24" s="260"/>
      <c r="FE24" s="305"/>
      <c r="FF24" s="322"/>
      <c r="FG24" s="335"/>
      <c r="FH24" s="201"/>
      <c r="FI24" s="202"/>
      <c r="FJ24" s="204"/>
      <c r="FK24" s="260"/>
      <c r="FL24" s="305"/>
      <c r="FM24" s="322"/>
      <c r="FN24" s="335"/>
      <c r="FO24" s="201"/>
      <c r="FP24" s="202"/>
      <c r="FQ24" s="204"/>
      <c r="FR24" s="260"/>
      <c r="FS24" s="305"/>
      <c r="FT24" s="322"/>
      <c r="FU24" s="335"/>
      <c r="FV24" s="201"/>
      <c r="FW24" s="202"/>
      <c r="FX24" s="204"/>
      <c r="FY24" s="260"/>
      <c r="FZ24" s="305"/>
      <c r="GA24" s="322"/>
      <c r="GB24" s="335"/>
      <c r="GC24" s="201"/>
      <c r="GD24" s="202"/>
      <c r="GH24" s="310">
        <f t="shared" si="0"/>
        <v>0</v>
      </c>
      <c r="GI24" s="305">
        <f t="shared" si="1"/>
        <v>0</v>
      </c>
      <c r="GJ24" s="311" t="str">
        <f>IF(GH24=0,"0",(GH24/(VLOOKUP(GI24,'TC Table'!$A$1:$B$150,2,FALSE))))</f>
        <v>0</v>
      </c>
      <c r="GK24" s="322">
        <f t="shared" si="2"/>
        <v>0</v>
      </c>
      <c r="GL24" s="322">
        <f t="shared" si="3"/>
        <v>0</v>
      </c>
      <c r="GM24" s="325" t="str">
        <f>IF(GK24=0,"0",(GK24/(VLOOKUP(GL24,'TC Table'!$A$1:$B$150,2,FALSE))))</f>
        <v>0</v>
      </c>
      <c r="GN24" s="335">
        <f t="shared" si="4"/>
        <v>0</v>
      </c>
      <c r="GO24" s="335">
        <f t="shared" si="5"/>
        <v>0</v>
      </c>
      <c r="GP24" s="339" t="str">
        <f>IF(GN24=0,"0",(GN24/(VLOOKUP(GO24,'TC Table'!$A$1:$B$150,2,FALSE))))</f>
        <v>0</v>
      </c>
      <c r="GQ24" s="203">
        <f t="shared" si="6"/>
        <v>0</v>
      </c>
      <c r="GR24" s="203">
        <f t="shared" si="7"/>
        <v>0</v>
      </c>
      <c r="GS24" s="257" t="str">
        <f>IF(GQ24=0,"0",(GQ24/(VLOOKUP(GR24,'TC Table'!$A$1:$B$150,2,FALSE))))</f>
        <v>0</v>
      </c>
      <c r="GT24" s="203">
        <f t="shared" si="8"/>
        <v>0</v>
      </c>
      <c r="GU24" s="203">
        <f t="shared" si="9"/>
        <v>0</v>
      </c>
      <c r="GV24" s="255" t="str">
        <f>IF(GT24=0,"0",(GT24/(VLOOKUP(GU24,'TC Table'!$A$1:$B$150,2,FALSE))))</f>
        <v>0</v>
      </c>
    </row>
    <row r="25" spans="1:204" s="157" customFormat="1" ht="12.75" customHeight="1">
      <c r="A25" s="153"/>
      <c r="B25" s="442"/>
      <c r="C25" s="281"/>
      <c r="D25" s="443"/>
      <c r="E25" s="451"/>
      <c r="F25" s="452"/>
      <c r="G25" s="453"/>
      <c r="H25" s="453"/>
      <c r="I25" s="454"/>
      <c r="J25" s="286"/>
      <c r="K25" s="455"/>
      <c r="L25" s="287"/>
      <c r="M25" s="286"/>
      <c r="N25" s="286"/>
      <c r="O25" s="456"/>
      <c r="P25" s="457"/>
      <c r="Q25" s="458"/>
      <c r="R25" s="459"/>
      <c r="S25" s="459"/>
      <c r="T25" s="460"/>
      <c r="U25" s="461"/>
      <c r="V25" s="462"/>
      <c r="W25" s="462"/>
      <c r="X25" s="463"/>
      <c r="Y25" s="464"/>
      <c r="Z25" s="465"/>
      <c r="AA25" s="465"/>
      <c r="AB25" s="466"/>
      <c r="AC25" s="201"/>
      <c r="AD25" s="201"/>
      <c r="AE25" s="202"/>
      <c r="AF25" s="432"/>
      <c r="AG25" s="200"/>
      <c r="AH25" s="200"/>
      <c r="AI25" s="201"/>
      <c r="AJ25" s="447">
        <f t="shared" si="10"/>
      </c>
      <c r="AK25" s="445"/>
      <c r="AL25" s="502"/>
      <c r="AM25" s="598"/>
      <c r="AN25" s="602"/>
      <c r="AO25" s="536"/>
      <c r="AP25" s="506"/>
      <c r="AQ25" s="513"/>
      <c r="AR25" s="513"/>
      <c r="AS25" s="506"/>
      <c r="AT25" s="513"/>
      <c r="AU25" s="513"/>
      <c r="AV25" s="506"/>
      <c r="AW25" s="513"/>
      <c r="AX25" s="513"/>
      <c r="AY25" s="603"/>
      <c r="AZ25" s="652"/>
      <c r="BA25" s="184"/>
      <c r="BB25" s="204"/>
      <c r="BC25" s="260"/>
      <c r="BD25" s="305"/>
      <c r="BE25" s="322"/>
      <c r="BF25" s="335"/>
      <c r="BG25" s="203"/>
      <c r="BH25" s="202"/>
      <c r="BI25" s="204"/>
      <c r="BJ25" s="260"/>
      <c r="BK25" s="305"/>
      <c r="BL25" s="322"/>
      <c r="BM25" s="335"/>
      <c r="BN25" s="203"/>
      <c r="BO25" s="202"/>
      <c r="BP25" s="204"/>
      <c r="BQ25" s="260"/>
      <c r="BR25" s="305"/>
      <c r="BS25" s="322"/>
      <c r="BT25" s="335"/>
      <c r="BU25" s="203"/>
      <c r="BV25" s="202"/>
      <c r="BW25" s="204"/>
      <c r="BX25" s="260"/>
      <c r="BY25" s="305"/>
      <c r="BZ25" s="322"/>
      <c r="CA25" s="335"/>
      <c r="CB25" s="203"/>
      <c r="CC25" s="202"/>
      <c r="CD25" s="204"/>
      <c r="CE25" s="260"/>
      <c r="CF25" s="305"/>
      <c r="CG25" s="322"/>
      <c r="CH25" s="335"/>
      <c r="CI25" s="203"/>
      <c r="CJ25" s="202"/>
      <c r="CK25" s="204"/>
      <c r="CL25" s="260"/>
      <c r="CM25" s="305"/>
      <c r="CN25" s="322"/>
      <c r="CO25" s="335"/>
      <c r="CP25" s="203"/>
      <c r="CQ25" s="202"/>
      <c r="CR25" s="204"/>
      <c r="CS25" s="260"/>
      <c r="CT25" s="305"/>
      <c r="CU25" s="322"/>
      <c r="CV25" s="335"/>
      <c r="CW25" s="203"/>
      <c r="CX25" s="202"/>
      <c r="CY25" s="204"/>
      <c r="CZ25" s="260"/>
      <c r="DA25" s="305"/>
      <c r="DB25" s="322"/>
      <c r="DC25" s="335"/>
      <c r="DD25" s="203"/>
      <c r="DE25" s="202"/>
      <c r="DF25" s="204"/>
      <c r="DG25" s="260"/>
      <c r="DH25" s="305"/>
      <c r="DI25" s="322"/>
      <c r="DJ25" s="335"/>
      <c r="DK25" s="203"/>
      <c r="DL25" s="202"/>
      <c r="DM25" s="204"/>
      <c r="DN25" s="260"/>
      <c r="DO25" s="305"/>
      <c r="DP25" s="322"/>
      <c r="DQ25" s="335"/>
      <c r="DR25" s="203"/>
      <c r="DS25" s="202"/>
      <c r="DT25" s="204"/>
      <c r="DU25" s="260"/>
      <c r="DV25" s="305"/>
      <c r="DW25" s="322"/>
      <c r="DX25" s="335"/>
      <c r="DY25" s="203"/>
      <c r="DZ25" s="202"/>
      <c r="EA25" s="204"/>
      <c r="EB25" s="260"/>
      <c r="EC25" s="305"/>
      <c r="ED25" s="322"/>
      <c r="EE25" s="335"/>
      <c r="EF25" s="203"/>
      <c r="EG25" s="202"/>
      <c r="EH25" s="204"/>
      <c r="EI25" s="260"/>
      <c r="EJ25" s="305"/>
      <c r="EK25" s="322"/>
      <c r="EL25" s="335"/>
      <c r="EM25" s="203"/>
      <c r="EN25" s="202"/>
      <c r="EO25" s="204"/>
      <c r="EP25" s="260"/>
      <c r="EQ25" s="305"/>
      <c r="ER25" s="322"/>
      <c r="ES25" s="335"/>
      <c r="ET25" s="203"/>
      <c r="EU25" s="202"/>
      <c r="EV25" s="204"/>
      <c r="EW25" s="260"/>
      <c r="EX25" s="305"/>
      <c r="EY25" s="322"/>
      <c r="EZ25" s="335"/>
      <c r="FA25" s="201"/>
      <c r="FB25" s="202"/>
      <c r="FC25" s="204"/>
      <c r="FD25" s="260"/>
      <c r="FE25" s="305"/>
      <c r="FF25" s="322"/>
      <c r="FG25" s="335"/>
      <c r="FH25" s="201"/>
      <c r="FI25" s="202"/>
      <c r="FJ25" s="204"/>
      <c r="FK25" s="260"/>
      <c r="FL25" s="305"/>
      <c r="FM25" s="322"/>
      <c r="FN25" s="335"/>
      <c r="FO25" s="201"/>
      <c r="FP25" s="202"/>
      <c r="FQ25" s="204"/>
      <c r="FR25" s="260"/>
      <c r="FS25" s="305"/>
      <c r="FT25" s="322"/>
      <c r="FU25" s="335"/>
      <c r="FV25" s="201"/>
      <c r="FW25" s="202"/>
      <c r="FX25" s="204"/>
      <c r="FY25" s="260"/>
      <c r="FZ25" s="305"/>
      <c r="GA25" s="322"/>
      <c r="GB25" s="335"/>
      <c r="GC25" s="201"/>
      <c r="GD25" s="202"/>
      <c r="GH25" s="310">
        <f t="shared" si="0"/>
        <v>0</v>
      </c>
      <c r="GI25" s="305">
        <f t="shared" si="1"/>
        <v>0</v>
      </c>
      <c r="GJ25" s="311" t="str">
        <f>IF(GH25=0,"0",(GH25/(VLOOKUP(GI25,'TC Table'!$A$1:$B$150,2,FALSE))))</f>
        <v>0</v>
      </c>
      <c r="GK25" s="322">
        <f t="shared" si="2"/>
        <v>0</v>
      </c>
      <c r="GL25" s="322">
        <f t="shared" si="3"/>
        <v>0</v>
      </c>
      <c r="GM25" s="325" t="str">
        <f>IF(GK25=0,"0",(GK25/(VLOOKUP(GL25,'TC Table'!$A$1:$B$150,2,FALSE))))</f>
        <v>0</v>
      </c>
      <c r="GN25" s="335">
        <f t="shared" si="4"/>
        <v>0</v>
      </c>
      <c r="GO25" s="335">
        <f t="shared" si="5"/>
        <v>0</v>
      </c>
      <c r="GP25" s="339" t="str">
        <f>IF(GN25=0,"0",(GN25/(VLOOKUP(GO25,'TC Table'!$A$1:$B$150,2,FALSE))))</f>
        <v>0</v>
      </c>
      <c r="GQ25" s="203">
        <f t="shared" si="6"/>
        <v>0</v>
      </c>
      <c r="GR25" s="203">
        <f t="shared" si="7"/>
        <v>0</v>
      </c>
      <c r="GS25" s="257" t="str">
        <f>IF(GQ25=0,"0",(GQ25/(VLOOKUP(GR25,'TC Table'!$A$1:$B$150,2,FALSE))))</f>
        <v>0</v>
      </c>
      <c r="GT25" s="203">
        <f t="shared" si="8"/>
        <v>0</v>
      </c>
      <c r="GU25" s="203">
        <f t="shared" si="9"/>
        <v>0</v>
      </c>
      <c r="GV25" s="255" t="str">
        <f>IF(GT25=0,"0",(GT25/(VLOOKUP(GU25,'TC Table'!$A$1:$B$150,2,FALSE))))</f>
        <v>0</v>
      </c>
    </row>
    <row r="26" spans="1:204" s="157" customFormat="1" ht="12.75" customHeight="1">
      <c r="A26" s="153"/>
      <c r="B26" s="442"/>
      <c r="C26" s="281"/>
      <c r="D26" s="443"/>
      <c r="E26" s="451"/>
      <c r="F26" s="452"/>
      <c r="G26" s="453"/>
      <c r="H26" s="453"/>
      <c r="I26" s="454"/>
      <c r="J26" s="286"/>
      <c r="K26" s="455"/>
      <c r="L26" s="287"/>
      <c r="M26" s="286"/>
      <c r="N26" s="286"/>
      <c r="O26" s="456"/>
      <c r="P26" s="457"/>
      <c r="Q26" s="458"/>
      <c r="R26" s="459"/>
      <c r="S26" s="459"/>
      <c r="T26" s="460"/>
      <c r="U26" s="461"/>
      <c r="V26" s="462"/>
      <c r="W26" s="462"/>
      <c r="X26" s="463"/>
      <c r="Y26" s="464"/>
      <c r="Z26" s="465"/>
      <c r="AA26" s="465"/>
      <c r="AB26" s="466"/>
      <c r="AC26" s="201"/>
      <c r="AD26" s="201"/>
      <c r="AE26" s="202"/>
      <c r="AF26" s="432"/>
      <c r="AG26" s="200"/>
      <c r="AH26" s="200"/>
      <c r="AI26" s="201"/>
      <c r="AJ26" s="447">
        <f t="shared" si="10"/>
      </c>
      <c r="AK26" s="445"/>
      <c r="AL26" s="502"/>
      <c r="AM26" s="598"/>
      <c r="AN26" s="602"/>
      <c r="AO26" s="536"/>
      <c r="AP26" s="506"/>
      <c r="AQ26" s="513"/>
      <c r="AR26" s="513"/>
      <c r="AS26" s="506"/>
      <c r="AT26" s="513"/>
      <c r="AU26" s="513"/>
      <c r="AV26" s="506"/>
      <c r="AW26" s="513"/>
      <c r="AX26" s="513"/>
      <c r="AY26" s="603"/>
      <c r="AZ26" s="652"/>
      <c r="BA26" s="184"/>
      <c r="BB26" s="204"/>
      <c r="BC26" s="260"/>
      <c r="BD26" s="305"/>
      <c r="BE26" s="322"/>
      <c r="BF26" s="335"/>
      <c r="BG26" s="203"/>
      <c r="BH26" s="202"/>
      <c r="BI26" s="204"/>
      <c r="BJ26" s="260"/>
      <c r="BK26" s="305"/>
      <c r="BL26" s="322"/>
      <c r="BM26" s="335"/>
      <c r="BN26" s="203"/>
      <c r="BO26" s="202"/>
      <c r="BP26" s="204"/>
      <c r="BQ26" s="260"/>
      <c r="BR26" s="305"/>
      <c r="BS26" s="322"/>
      <c r="BT26" s="335"/>
      <c r="BU26" s="203"/>
      <c r="BV26" s="202"/>
      <c r="BW26" s="204"/>
      <c r="BX26" s="260"/>
      <c r="BY26" s="305"/>
      <c r="BZ26" s="322"/>
      <c r="CA26" s="335"/>
      <c r="CB26" s="203"/>
      <c r="CC26" s="202"/>
      <c r="CD26" s="204"/>
      <c r="CE26" s="260"/>
      <c r="CF26" s="305"/>
      <c r="CG26" s="322"/>
      <c r="CH26" s="335"/>
      <c r="CI26" s="203"/>
      <c r="CJ26" s="202"/>
      <c r="CK26" s="204"/>
      <c r="CL26" s="260"/>
      <c r="CM26" s="305"/>
      <c r="CN26" s="322"/>
      <c r="CO26" s="335"/>
      <c r="CP26" s="203"/>
      <c r="CQ26" s="202"/>
      <c r="CR26" s="204"/>
      <c r="CS26" s="260"/>
      <c r="CT26" s="305"/>
      <c r="CU26" s="322"/>
      <c r="CV26" s="335"/>
      <c r="CW26" s="203"/>
      <c r="CX26" s="202"/>
      <c r="CY26" s="204"/>
      <c r="CZ26" s="260"/>
      <c r="DA26" s="305"/>
      <c r="DB26" s="322"/>
      <c r="DC26" s="335"/>
      <c r="DD26" s="203"/>
      <c r="DE26" s="202"/>
      <c r="DF26" s="204"/>
      <c r="DG26" s="260"/>
      <c r="DH26" s="305"/>
      <c r="DI26" s="322"/>
      <c r="DJ26" s="335"/>
      <c r="DK26" s="203"/>
      <c r="DL26" s="202"/>
      <c r="DM26" s="204"/>
      <c r="DN26" s="260"/>
      <c r="DO26" s="305"/>
      <c r="DP26" s="322"/>
      <c r="DQ26" s="335"/>
      <c r="DR26" s="203"/>
      <c r="DS26" s="202"/>
      <c r="DT26" s="204"/>
      <c r="DU26" s="260"/>
      <c r="DV26" s="305"/>
      <c r="DW26" s="322"/>
      <c r="DX26" s="335"/>
      <c r="DY26" s="203"/>
      <c r="DZ26" s="202"/>
      <c r="EA26" s="204"/>
      <c r="EB26" s="260"/>
      <c r="EC26" s="305"/>
      <c r="ED26" s="322"/>
      <c r="EE26" s="335"/>
      <c r="EF26" s="203"/>
      <c r="EG26" s="202"/>
      <c r="EH26" s="204"/>
      <c r="EI26" s="260"/>
      <c r="EJ26" s="305"/>
      <c r="EK26" s="322"/>
      <c r="EL26" s="335"/>
      <c r="EM26" s="203"/>
      <c r="EN26" s="202"/>
      <c r="EO26" s="204"/>
      <c r="EP26" s="260"/>
      <c r="EQ26" s="305"/>
      <c r="ER26" s="322"/>
      <c r="ES26" s="335"/>
      <c r="ET26" s="203"/>
      <c r="EU26" s="202"/>
      <c r="EV26" s="204"/>
      <c r="EW26" s="260"/>
      <c r="EX26" s="305"/>
      <c r="EY26" s="322"/>
      <c r="EZ26" s="335"/>
      <c r="FA26" s="201"/>
      <c r="FB26" s="202"/>
      <c r="FC26" s="204"/>
      <c r="FD26" s="260"/>
      <c r="FE26" s="305"/>
      <c r="FF26" s="322"/>
      <c r="FG26" s="335"/>
      <c r="FH26" s="201"/>
      <c r="FI26" s="202"/>
      <c r="FJ26" s="204"/>
      <c r="FK26" s="260"/>
      <c r="FL26" s="305"/>
      <c r="FM26" s="322"/>
      <c r="FN26" s="335"/>
      <c r="FO26" s="201"/>
      <c r="FP26" s="202"/>
      <c r="FQ26" s="204"/>
      <c r="FR26" s="260"/>
      <c r="FS26" s="305"/>
      <c r="FT26" s="322"/>
      <c r="FU26" s="335"/>
      <c r="FV26" s="201"/>
      <c r="FW26" s="202"/>
      <c r="FX26" s="204"/>
      <c r="FY26" s="260"/>
      <c r="FZ26" s="305"/>
      <c r="GA26" s="322"/>
      <c r="GB26" s="335"/>
      <c r="GC26" s="201"/>
      <c r="GD26" s="202"/>
      <c r="GH26" s="310">
        <f t="shared" si="0"/>
        <v>0</v>
      </c>
      <c r="GI26" s="305">
        <f t="shared" si="1"/>
        <v>0</v>
      </c>
      <c r="GJ26" s="311" t="str">
        <f>IF(GH26=0,"0",(GH26/(VLOOKUP(GI26,'TC Table'!$A$1:$B$150,2,FALSE))))</f>
        <v>0</v>
      </c>
      <c r="GK26" s="322">
        <f t="shared" si="2"/>
        <v>0</v>
      </c>
      <c r="GL26" s="322">
        <f t="shared" si="3"/>
        <v>0</v>
      </c>
      <c r="GM26" s="325" t="str">
        <f>IF(GK26=0,"0",(GK26/(VLOOKUP(GL26,'TC Table'!$A$1:$B$150,2,FALSE))))</f>
        <v>0</v>
      </c>
      <c r="GN26" s="335">
        <f t="shared" si="4"/>
        <v>0</v>
      </c>
      <c r="GO26" s="335">
        <f t="shared" si="5"/>
        <v>0</v>
      </c>
      <c r="GP26" s="339" t="str">
        <f>IF(GN26=0,"0",(GN26/(VLOOKUP(GO26,'TC Table'!$A$1:$B$150,2,FALSE))))</f>
        <v>0</v>
      </c>
      <c r="GQ26" s="203">
        <f t="shared" si="6"/>
        <v>0</v>
      </c>
      <c r="GR26" s="203">
        <f t="shared" si="7"/>
        <v>0</v>
      </c>
      <c r="GS26" s="257" t="str">
        <f>IF(GQ26=0,"0",(GQ26/(VLOOKUP(GR26,'TC Table'!$A$1:$B$150,2,FALSE))))</f>
        <v>0</v>
      </c>
      <c r="GT26" s="203">
        <f t="shared" si="8"/>
        <v>0</v>
      </c>
      <c r="GU26" s="203">
        <f t="shared" si="9"/>
        <v>0</v>
      </c>
      <c r="GV26" s="255" t="str">
        <f>IF(GT26=0,"0",(GT26/(VLOOKUP(GU26,'TC Table'!$A$1:$B$150,2,FALSE))))</f>
        <v>0</v>
      </c>
    </row>
    <row r="27" spans="1:204" s="157" customFormat="1" ht="12.75" customHeight="1">
      <c r="A27" s="153"/>
      <c r="B27" s="442"/>
      <c r="C27" s="281"/>
      <c r="D27" s="443"/>
      <c r="E27" s="451"/>
      <c r="F27" s="452"/>
      <c r="G27" s="453"/>
      <c r="H27" s="453"/>
      <c r="I27" s="454"/>
      <c r="J27" s="286"/>
      <c r="K27" s="455"/>
      <c r="L27" s="287"/>
      <c r="M27" s="286"/>
      <c r="N27" s="286"/>
      <c r="O27" s="456"/>
      <c r="P27" s="457"/>
      <c r="Q27" s="458"/>
      <c r="R27" s="459"/>
      <c r="S27" s="459"/>
      <c r="T27" s="460"/>
      <c r="U27" s="461"/>
      <c r="V27" s="462"/>
      <c r="W27" s="462"/>
      <c r="X27" s="463"/>
      <c r="Y27" s="464"/>
      <c r="Z27" s="465"/>
      <c r="AA27" s="465"/>
      <c r="AB27" s="466"/>
      <c r="AC27" s="201"/>
      <c r="AD27" s="201"/>
      <c r="AE27" s="202"/>
      <c r="AF27" s="432"/>
      <c r="AG27" s="200"/>
      <c r="AH27" s="200"/>
      <c r="AI27" s="201"/>
      <c r="AJ27" s="447">
        <f t="shared" si="10"/>
      </c>
      <c r="AK27" s="444"/>
      <c r="AL27" s="502"/>
      <c r="AM27" s="598"/>
      <c r="AN27" s="602"/>
      <c r="AO27" s="536"/>
      <c r="AP27" s="506"/>
      <c r="AQ27" s="513"/>
      <c r="AR27" s="513"/>
      <c r="AS27" s="506"/>
      <c r="AT27" s="513"/>
      <c r="AU27" s="513"/>
      <c r="AV27" s="506"/>
      <c r="AW27" s="513"/>
      <c r="AX27" s="513"/>
      <c r="AY27" s="603"/>
      <c r="AZ27" s="652"/>
      <c r="BA27" s="184"/>
      <c r="BB27" s="204"/>
      <c r="BC27" s="260"/>
      <c r="BD27" s="305"/>
      <c r="BE27" s="322"/>
      <c r="BF27" s="335"/>
      <c r="BG27" s="203"/>
      <c r="BH27" s="202"/>
      <c r="BI27" s="204"/>
      <c r="BJ27" s="260"/>
      <c r="BK27" s="305"/>
      <c r="BL27" s="322"/>
      <c r="BM27" s="335"/>
      <c r="BN27" s="203"/>
      <c r="BO27" s="202"/>
      <c r="BP27" s="204"/>
      <c r="BQ27" s="260"/>
      <c r="BR27" s="305"/>
      <c r="BS27" s="322"/>
      <c r="BT27" s="335"/>
      <c r="BU27" s="203"/>
      <c r="BV27" s="202"/>
      <c r="BW27" s="204"/>
      <c r="BX27" s="260"/>
      <c r="BY27" s="305"/>
      <c r="BZ27" s="322"/>
      <c r="CA27" s="335"/>
      <c r="CB27" s="203"/>
      <c r="CC27" s="202"/>
      <c r="CD27" s="204"/>
      <c r="CE27" s="260"/>
      <c r="CF27" s="305"/>
      <c r="CG27" s="322"/>
      <c r="CH27" s="335"/>
      <c r="CI27" s="203"/>
      <c r="CJ27" s="202"/>
      <c r="CK27" s="204"/>
      <c r="CL27" s="260"/>
      <c r="CM27" s="305"/>
      <c r="CN27" s="322"/>
      <c r="CO27" s="335"/>
      <c r="CP27" s="203"/>
      <c r="CQ27" s="202"/>
      <c r="CR27" s="204"/>
      <c r="CS27" s="260"/>
      <c r="CT27" s="305"/>
      <c r="CU27" s="322"/>
      <c r="CV27" s="335"/>
      <c r="CW27" s="203"/>
      <c r="CX27" s="202"/>
      <c r="CY27" s="204"/>
      <c r="CZ27" s="260"/>
      <c r="DA27" s="305"/>
      <c r="DB27" s="322"/>
      <c r="DC27" s="335"/>
      <c r="DD27" s="203"/>
      <c r="DE27" s="202"/>
      <c r="DF27" s="204"/>
      <c r="DG27" s="260"/>
      <c r="DH27" s="305"/>
      <c r="DI27" s="322"/>
      <c r="DJ27" s="335"/>
      <c r="DK27" s="203"/>
      <c r="DL27" s="202"/>
      <c r="DM27" s="204"/>
      <c r="DN27" s="260"/>
      <c r="DO27" s="305"/>
      <c r="DP27" s="322"/>
      <c r="DQ27" s="335"/>
      <c r="DR27" s="203"/>
      <c r="DS27" s="202"/>
      <c r="DT27" s="204"/>
      <c r="DU27" s="260"/>
      <c r="DV27" s="305"/>
      <c r="DW27" s="322"/>
      <c r="DX27" s="335"/>
      <c r="DY27" s="203"/>
      <c r="DZ27" s="202"/>
      <c r="EA27" s="204"/>
      <c r="EB27" s="260"/>
      <c r="EC27" s="305"/>
      <c r="ED27" s="322"/>
      <c r="EE27" s="335"/>
      <c r="EF27" s="203"/>
      <c r="EG27" s="202"/>
      <c r="EH27" s="204"/>
      <c r="EI27" s="260"/>
      <c r="EJ27" s="305"/>
      <c r="EK27" s="322"/>
      <c r="EL27" s="335"/>
      <c r="EM27" s="203"/>
      <c r="EN27" s="202"/>
      <c r="EO27" s="204"/>
      <c r="EP27" s="260"/>
      <c r="EQ27" s="305"/>
      <c r="ER27" s="322"/>
      <c r="ES27" s="335"/>
      <c r="ET27" s="203"/>
      <c r="EU27" s="202"/>
      <c r="EV27" s="204"/>
      <c r="EW27" s="260"/>
      <c r="EX27" s="305"/>
      <c r="EY27" s="322"/>
      <c r="EZ27" s="335"/>
      <c r="FA27" s="201"/>
      <c r="FB27" s="202"/>
      <c r="FC27" s="204"/>
      <c r="FD27" s="260"/>
      <c r="FE27" s="305"/>
      <c r="FF27" s="322"/>
      <c r="FG27" s="335"/>
      <c r="FH27" s="201"/>
      <c r="FI27" s="202"/>
      <c r="FJ27" s="204"/>
      <c r="FK27" s="260"/>
      <c r="FL27" s="305"/>
      <c r="FM27" s="322"/>
      <c r="FN27" s="335"/>
      <c r="FO27" s="201"/>
      <c r="FP27" s="202"/>
      <c r="FQ27" s="204"/>
      <c r="FR27" s="260"/>
      <c r="FS27" s="305"/>
      <c r="FT27" s="322"/>
      <c r="FU27" s="335"/>
      <c r="FV27" s="201"/>
      <c r="FW27" s="202"/>
      <c r="FX27" s="204"/>
      <c r="FY27" s="260"/>
      <c r="FZ27" s="305"/>
      <c r="GA27" s="322"/>
      <c r="GB27" s="335"/>
      <c r="GC27" s="201"/>
      <c r="GD27" s="202"/>
      <c r="GH27" s="310">
        <f t="shared" si="0"/>
        <v>0</v>
      </c>
      <c r="GI27" s="305">
        <f t="shared" si="1"/>
        <v>0</v>
      </c>
      <c r="GJ27" s="311" t="str">
        <f>IF(GH27=0,"0",(GH27/(VLOOKUP(GI27,'TC Table'!$A$1:$B$150,2,FALSE))))</f>
        <v>0</v>
      </c>
      <c r="GK27" s="322">
        <f t="shared" si="2"/>
        <v>0</v>
      </c>
      <c r="GL27" s="322">
        <f t="shared" si="3"/>
        <v>0</v>
      </c>
      <c r="GM27" s="325" t="str">
        <f>IF(GK27=0,"0",(GK27/(VLOOKUP(GL27,'TC Table'!$A$1:$B$150,2,FALSE))))</f>
        <v>0</v>
      </c>
      <c r="GN27" s="335">
        <f t="shared" si="4"/>
        <v>0</v>
      </c>
      <c r="GO27" s="335">
        <f t="shared" si="5"/>
        <v>0</v>
      </c>
      <c r="GP27" s="339" t="str">
        <f>IF(GN27=0,"0",(GN27/(VLOOKUP(GO27,'TC Table'!$A$1:$B$150,2,FALSE))))</f>
        <v>0</v>
      </c>
      <c r="GQ27" s="203">
        <f t="shared" si="6"/>
        <v>0</v>
      </c>
      <c r="GR27" s="203">
        <f t="shared" si="7"/>
        <v>0</v>
      </c>
      <c r="GS27" s="257" t="str">
        <f>IF(GQ27=0,"0",(GQ27/(VLOOKUP(GR27,'TC Table'!$A$1:$B$150,2,FALSE))))</f>
        <v>0</v>
      </c>
      <c r="GT27" s="203">
        <f t="shared" si="8"/>
        <v>0</v>
      </c>
      <c r="GU27" s="203">
        <f t="shared" si="9"/>
        <v>0</v>
      </c>
      <c r="GV27" s="255" t="str">
        <f>IF(GT27=0,"0",(GT27/(VLOOKUP(GU27,'TC Table'!$A$1:$B$150,2,FALSE))))</f>
        <v>0</v>
      </c>
    </row>
    <row r="28" spans="1:204" s="157" customFormat="1" ht="12.75" customHeight="1">
      <c r="A28" s="153"/>
      <c r="B28" s="442"/>
      <c r="C28" s="281"/>
      <c r="D28" s="443"/>
      <c r="E28" s="451"/>
      <c r="F28" s="452"/>
      <c r="G28" s="453"/>
      <c r="H28" s="453"/>
      <c r="I28" s="454"/>
      <c r="J28" s="286"/>
      <c r="K28" s="455"/>
      <c r="L28" s="287"/>
      <c r="M28" s="286"/>
      <c r="N28" s="286"/>
      <c r="O28" s="456"/>
      <c r="P28" s="457"/>
      <c r="Q28" s="458"/>
      <c r="R28" s="459"/>
      <c r="S28" s="459"/>
      <c r="T28" s="460"/>
      <c r="U28" s="461"/>
      <c r="V28" s="462"/>
      <c r="W28" s="462"/>
      <c r="X28" s="463"/>
      <c r="Y28" s="464"/>
      <c r="Z28" s="465"/>
      <c r="AA28" s="465"/>
      <c r="AB28" s="466"/>
      <c r="AC28" s="201"/>
      <c r="AD28" s="201"/>
      <c r="AE28" s="202"/>
      <c r="AF28" s="432"/>
      <c r="AG28" s="200"/>
      <c r="AH28" s="200"/>
      <c r="AI28" s="201"/>
      <c r="AJ28" s="447">
        <f t="shared" si="10"/>
      </c>
      <c r="AK28" s="445"/>
      <c r="AL28" s="502"/>
      <c r="AM28" s="598"/>
      <c r="AN28" s="602"/>
      <c r="AO28" s="536"/>
      <c r="AP28" s="506"/>
      <c r="AQ28" s="513"/>
      <c r="AR28" s="513"/>
      <c r="AS28" s="506"/>
      <c r="AT28" s="513"/>
      <c r="AU28" s="513"/>
      <c r="AV28" s="506"/>
      <c r="AW28" s="513"/>
      <c r="AX28" s="513"/>
      <c r="AY28" s="603"/>
      <c r="AZ28" s="652"/>
      <c r="BA28" s="184"/>
      <c r="BB28" s="204"/>
      <c r="BC28" s="260"/>
      <c r="BD28" s="305"/>
      <c r="BE28" s="322"/>
      <c r="BF28" s="335"/>
      <c r="BG28" s="203"/>
      <c r="BH28" s="202"/>
      <c r="BI28" s="204"/>
      <c r="BJ28" s="260"/>
      <c r="BK28" s="305"/>
      <c r="BL28" s="322"/>
      <c r="BM28" s="335"/>
      <c r="BN28" s="203"/>
      <c r="BO28" s="202"/>
      <c r="BP28" s="204"/>
      <c r="BQ28" s="260"/>
      <c r="BR28" s="305"/>
      <c r="BS28" s="322"/>
      <c r="BT28" s="335"/>
      <c r="BU28" s="203"/>
      <c r="BV28" s="202"/>
      <c r="BW28" s="204"/>
      <c r="BX28" s="260"/>
      <c r="BY28" s="305"/>
      <c r="BZ28" s="322"/>
      <c r="CA28" s="335"/>
      <c r="CB28" s="203"/>
      <c r="CC28" s="202"/>
      <c r="CD28" s="204"/>
      <c r="CE28" s="260"/>
      <c r="CF28" s="305"/>
      <c r="CG28" s="322"/>
      <c r="CH28" s="335"/>
      <c r="CI28" s="203"/>
      <c r="CJ28" s="202"/>
      <c r="CK28" s="204"/>
      <c r="CL28" s="260"/>
      <c r="CM28" s="305"/>
      <c r="CN28" s="322"/>
      <c r="CO28" s="335"/>
      <c r="CP28" s="203"/>
      <c r="CQ28" s="202"/>
      <c r="CR28" s="204"/>
      <c r="CS28" s="260"/>
      <c r="CT28" s="305"/>
      <c r="CU28" s="322"/>
      <c r="CV28" s="335"/>
      <c r="CW28" s="203"/>
      <c r="CX28" s="202"/>
      <c r="CY28" s="204"/>
      <c r="CZ28" s="260"/>
      <c r="DA28" s="305"/>
      <c r="DB28" s="322"/>
      <c r="DC28" s="335"/>
      <c r="DD28" s="203"/>
      <c r="DE28" s="202"/>
      <c r="DF28" s="204"/>
      <c r="DG28" s="260"/>
      <c r="DH28" s="305"/>
      <c r="DI28" s="322"/>
      <c r="DJ28" s="335"/>
      <c r="DK28" s="203"/>
      <c r="DL28" s="202"/>
      <c r="DM28" s="204"/>
      <c r="DN28" s="260"/>
      <c r="DO28" s="305"/>
      <c r="DP28" s="322"/>
      <c r="DQ28" s="335"/>
      <c r="DR28" s="203"/>
      <c r="DS28" s="202"/>
      <c r="DT28" s="204"/>
      <c r="DU28" s="260"/>
      <c r="DV28" s="305"/>
      <c r="DW28" s="322"/>
      <c r="DX28" s="335"/>
      <c r="DY28" s="203"/>
      <c r="DZ28" s="202"/>
      <c r="EA28" s="204"/>
      <c r="EB28" s="260"/>
      <c r="EC28" s="305"/>
      <c r="ED28" s="322"/>
      <c r="EE28" s="335"/>
      <c r="EF28" s="203"/>
      <c r="EG28" s="202"/>
      <c r="EH28" s="204"/>
      <c r="EI28" s="260"/>
      <c r="EJ28" s="305"/>
      <c r="EK28" s="322"/>
      <c r="EL28" s="335"/>
      <c r="EM28" s="203"/>
      <c r="EN28" s="202"/>
      <c r="EO28" s="204"/>
      <c r="EP28" s="260"/>
      <c r="EQ28" s="305"/>
      <c r="ER28" s="322"/>
      <c r="ES28" s="335"/>
      <c r="ET28" s="203"/>
      <c r="EU28" s="202"/>
      <c r="EV28" s="204"/>
      <c r="EW28" s="260"/>
      <c r="EX28" s="305"/>
      <c r="EY28" s="322"/>
      <c r="EZ28" s="335"/>
      <c r="FA28" s="201"/>
      <c r="FB28" s="202"/>
      <c r="FC28" s="204"/>
      <c r="FD28" s="260"/>
      <c r="FE28" s="305"/>
      <c r="FF28" s="322"/>
      <c r="FG28" s="335"/>
      <c r="FH28" s="201"/>
      <c r="FI28" s="202"/>
      <c r="FJ28" s="204"/>
      <c r="FK28" s="260"/>
      <c r="FL28" s="305"/>
      <c r="FM28" s="322"/>
      <c r="FN28" s="335"/>
      <c r="FO28" s="201"/>
      <c r="FP28" s="202"/>
      <c r="FQ28" s="204"/>
      <c r="FR28" s="260"/>
      <c r="FS28" s="305"/>
      <c r="FT28" s="322"/>
      <c r="FU28" s="335"/>
      <c r="FV28" s="201"/>
      <c r="FW28" s="202"/>
      <c r="FX28" s="204"/>
      <c r="FY28" s="260"/>
      <c r="FZ28" s="305"/>
      <c r="GA28" s="322"/>
      <c r="GB28" s="335"/>
      <c r="GC28" s="201"/>
      <c r="GD28" s="202"/>
      <c r="GH28" s="310">
        <f t="shared" si="0"/>
        <v>0</v>
      </c>
      <c r="GI28" s="305">
        <f t="shared" si="1"/>
        <v>0</v>
      </c>
      <c r="GJ28" s="311" t="str">
        <f>IF(GH28=0,"0",(GH28/(VLOOKUP(GI28,'TC Table'!$A$1:$B$150,2,FALSE))))</f>
        <v>0</v>
      </c>
      <c r="GK28" s="322">
        <f t="shared" si="2"/>
        <v>0</v>
      </c>
      <c r="GL28" s="322">
        <f t="shared" si="3"/>
        <v>0</v>
      </c>
      <c r="GM28" s="325" t="str">
        <f>IF(GK28=0,"0",(GK28/(VLOOKUP(GL28,'TC Table'!$A$1:$B$150,2,FALSE))))</f>
        <v>0</v>
      </c>
      <c r="GN28" s="335">
        <f t="shared" si="4"/>
        <v>0</v>
      </c>
      <c r="GO28" s="335">
        <f t="shared" si="5"/>
        <v>0</v>
      </c>
      <c r="GP28" s="339" t="str">
        <f>IF(GN28=0,"0",(GN28/(VLOOKUP(GO28,'TC Table'!$A$1:$B$150,2,FALSE))))</f>
        <v>0</v>
      </c>
      <c r="GQ28" s="203">
        <f t="shared" si="6"/>
        <v>0</v>
      </c>
      <c r="GR28" s="203">
        <f t="shared" si="7"/>
        <v>0</v>
      </c>
      <c r="GS28" s="257" t="str">
        <f>IF(GQ28=0,"0",(GQ28/(VLOOKUP(GR28,'TC Table'!$A$1:$B$150,2,FALSE))))</f>
        <v>0</v>
      </c>
      <c r="GT28" s="203">
        <f t="shared" si="8"/>
        <v>0</v>
      </c>
      <c r="GU28" s="203">
        <f t="shared" si="9"/>
        <v>0</v>
      </c>
      <c r="GV28" s="255" t="str">
        <f>IF(GT28=0,"0",(GT28/(VLOOKUP(GU28,'TC Table'!$A$1:$B$150,2,FALSE))))</f>
        <v>0</v>
      </c>
    </row>
    <row r="29" spans="1:204" s="157" customFormat="1" ht="12.75" customHeight="1">
      <c r="A29" s="153"/>
      <c r="B29" s="442"/>
      <c r="C29" s="281"/>
      <c r="D29" s="443"/>
      <c r="E29" s="451"/>
      <c r="F29" s="452"/>
      <c r="G29" s="453"/>
      <c r="H29" s="453"/>
      <c r="I29" s="454"/>
      <c r="J29" s="286"/>
      <c r="K29" s="455"/>
      <c r="L29" s="287"/>
      <c r="M29" s="286"/>
      <c r="N29" s="286"/>
      <c r="O29" s="456"/>
      <c r="P29" s="457"/>
      <c r="Q29" s="458"/>
      <c r="R29" s="459"/>
      <c r="S29" s="459"/>
      <c r="T29" s="460"/>
      <c r="U29" s="461"/>
      <c r="V29" s="462"/>
      <c r="W29" s="462"/>
      <c r="X29" s="463"/>
      <c r="Y29" s="464"/>
      <c r="Z29" s="465"/>
      <c r="AA29" s="465"/>
      <c r="AB29" s="466"/>
      <c r="AC29" s="201"/>
      <c r="AD29" s="201"/>
      <c r="AE29" s="202"/>
      <c r="AF29" s="432"/>
      <c r="AG29" s="200"/>
      <c r="AH29" s="200"/>
      <c r="AI29" s="201"/>
      <c r="AJ29" s="447">
        <f t="shared" si="10"/>
      </c>
      <c r="AK29" s="444"/>
      <c r="AL29" s="502"/>
      <c r="AM29" s="598"/>
      <c r="AN29" s="602"/>
      <c r="AO29" s="536"/>
      <c r="AP29" s="506"/>
      <c r="AQ29" s="513"/>
      <c r="AR29" s="513"/>
      <c r="AS29" s="506"/>
      <c r="AT29" s="513"/>
      <c r="AU29" s="513"/>
      <c r="AV29" s="506"/>
      <c r="AW29" s="513"/>
      <c r="AX29" s="513"/>
      <c r="AY29" s="603"/>
      <c r="AZ29" s="652"/>
      <c r="BA29" s="184"/>
      <c r="BB29" s="204"/>
      <c r="BC29" s="260"/>
      <c r="BD29" s="305"/>
      <c r="BE29" s="322"/>
      <c r="BF29" s="335"/>
      <c r="BG29" s="203"/>
      <c r="BH29" s="202"/>
      <c r="BI29" s="204"/>
      <c r="BJ29" s="260"/>
      <c r="BK29" s="305"/>
      <c r="BL29" s="322"/>
      <c r="BM29" s="335"/>
      <c r="BN29" s="203"/>
      <c r="BO29" s="202"/>
      <c r="BP29" s="204"/>
      <c r="BQ29" s="260"/>
      <c r="BR29" s="305"/>
      <c r="BS29" s="322"/>
      <c r="BT29" s="335"/>
      <c r="BU29" s="203"/>
      <c r="BV29" s="202"/>
      <c r="BW29" s="204"/>
      <c r="BX29" s="260"/>
      <c r="BY29" s="305"/>
      <c r="BZ29" s="322"/>
      <c r="CA29" s="335"/>
      <c r="CB29" s="203"/>
      <c r="CC29" s="202"/>
      <c r="CD29" s="204"/>
      <c r="CE29" s="260"/>
      <c r="CF29" s="305"/>
      <c r="CG29" s="322"/>
      <c r="CH29" s="335"/>
      <c r="CI29" s="203"/>
      <c r="CJ29" s="202"/>
      <c r="CK29" s="204"/>
      <c r="CL29" s="260"/>
      <c r="CM29" s="305"/>
      <c r="CN29" s="322"/>
      <c r="CO29" s="335"/>
      <c r="CP29" s="203"/>
      <c r="CQ29" s="202"/>
      <c r="CR29" s="204"/>
      <c r="CS29" s="260"/>
      <c r="CT29" s="305"/>
      <c r="CU29" s="322"/>
      <c r="CV29" s="335"/>
      <c r="CW29" s="203"/>
      <c r="CX29" s="202"/>
      <c r="CY29" s="204"/>
      <c r="CZ29" s="260"/>
      <c r="DA29" s="305"/>
      <c r="DB29" s="322"/>
      <c r="DC29" s="335"/>
      <c r="DD29" s="203"/>
      <c r="DE29" s="202"/>
      <c r="DF29" s="204"/>
      <c r="DG29" s="260"/>
      <c r="DH29" s="305"/>
      <c r="DI29" s="322"/>
      <c r="DJ29" s="335"/>
      <c r="DK29" s="203"/>
      <c r="DL29" s="202"/>
      <c r="DM29" s="204"/>
      <c r="DN29" s="260"/>
      <c r="DO29" s="305"/>
      <c r="DP29" s="322"/>
      <c r="DQ29" s="335"/>
      <c r="DR29" s="203"/>
      <c r="DS29" s="202"/>
      <c r="DT29" s="204"/>
      <c r="DU29" s="260"/>
      <c r="DV29" s="305"/>
      <c r="DW29" s="322"/>
      <c r="DX29" s="335"/>
      <c r="DY29" s="203"/>
      <c r="DZ29" s="202"/>
      <c r="EA29" s="204"/>
      <c r="EB29" s="260"/>
      <c r="EC29" s="305"/>
      <c r="ED29" s="322"/>
      <c r="EE29" s="335"/>
      <c r="EF29" s="203"/>
      <c r="EG29" s="202"/>
      <c r="EH29" s="204"/>
      <c r="EI29" s="260"/>
      <c r="EJ29" s="305"/>
      <c r="EK29" s="322"/>
      <c r="EL29" s="335"/>
      <c r="EM29" s="203"/>
      <c r="EN29" s="202"/>
      <c r="EO29" s="204"/>
      <c r="EP29" s="260"/>
      <c r="EQ29" s="305"/>
      <c r="ER29" s="322"/>
      <c r="ES29" s="335"/>
      <c r="ET29" s="203"/>
      <c r="EU29" s="202"/>
      <c r="EV29" s="204"/>
      <c r="EW29" s="260"/>
      <c r="EX29" s="305"/>
      <c r="EY29" s="322"/>
      <c r="EZ29" s="335"/>
      <c r="FA29" s="201"/>
      <c r="FB29" s="202"/>
      <c r="FC29" s="204"/>
      <c r="FD29" s="260"/>
      <c r="FE29" s="305"/>
      <c r="FF29" s="322"/>
      <c r="FG29" s="335"/>
      <c r="FH29" s="201"/>
      <c r="FI29" s="202"/>
      <c r="FJ29" s="204"/>
      <c r="FK29" s="260"/>
      <c r="FL29" s="305"/>
      <c r="FM29" s="322"/>
      <c r="FN29" s="335"/>
      <c r="FO29" s="201"/>
      <c r="FP29" s="202"/>
      <c r="FQ29" s="204"/>
      <c r="FR29" s="260"/>
      <c r="FS29" s="305"/>
      <c r="FT29" s="322"/>
      <c r="FU29" s="335"/>
      <c r="FV29" s="201"/>
      <c r="FW29" s="202"/>
      <c r="FX29" s="204"/>
      <c r="FY29" s="260"/>
      <c r="FZ29" s="305"/>
      <c r="GA29" s="322"/>
      <c r="GB29" s="335"/>
      <c r="GC29" s="201"/>
      <c r="GD29" s="202"/>
      <c r="GH29" s="310">
        <f t="shared" si="0"/>
        <v>0</v>
      </c>
      <c r="GI29" s="305">
        <f t="shared" si="1"/>
        <v>0</v>
      </c>
      <c r="GJ29" s="311" t="str">
        <f>IF(GH29=0,"0",(GH29/(VLOOKUP(GI29,'TC Table'!$A$1:$B$150,2,FALSE))))</f>
        <v>0</v>
      </c>
      <c r="GK29" s="322">
        <f t="shared" si="2"/>
        <v>0</v>
      </c>
      <c r="GL29" s="322">
        <f t="shared" si="3"/>
        <v>0</v>
      </c>
      <c r="GM29" s="325" t="str">
        <f>IF(GK29=0,"0",(GK29/(VLOOKUP(GL29,'TC Table'!$A$1:$B$150,2,FALSE))))</f>
        <v>0</v>
      </c>
      <c r="GN29" s="335">
        <f t="shared" si="4"/>
        <v>0</v>
      </c>
      <c r="GO29" s="335">
        <f t="shared" si="5"/>
        <v>0</v>
      </c>
      <c r="GP29" s="339" t="str">
        <f>IF(GN29=0,"0",(GN29/(VLOOKUP(GO29,'TC Table'!$A$1:$B$150,2,FALSE))))</f>
        <v>0</v>
      </c>
      <c r="GQ29" s="203">
        <f t="shared" si="6"/>
        <v>0</v>
      </c>
      <c r="GR29" s="203">
        <f t="shared" si="7"/>
        <v>0</v>
      </c>
      <c r="GS29" s="257" t="str">
        <f>IF(GQ29=0,"0",(GQ29/(VLOOKUP(GR29,'TC Table'!$A$1:$B$150,2,FALSE))))</f>
        <v>0</v>
      </c>
      <c r="GT29" s="203">
        <f t="shared" si="8"/>
        <v>0</v>
      </c>
      <c r="GU29" s="203">
        <f t="shared" si="9"/>
        <v>0</v>
      </c>
      <c r="GV29" s="255" t="str">
        <f>IF(GT29=0,"0",(GT29/(VLOOKUP(GU29,'TC Table'!$A$1:$B$150,2,FALSE))))</f>
        <v>0</v>
      </c>
    </row>
    <row r="30" spans="1:204" s="157" customFormat="1" ht="12.75" customHeight="1">
      <c r="A30" s="153"/>
      <c r="B30" s="442"/>
      <c r="C30" s="281"/>
      <c r="D30" s="443"/>
      <c r="E30" s="451"/>
      <c r="F30" s="452"/>
      <c r="G30" s="453"/>
      <c r="H30" s="453"/>
      <c r="I30" s="454"/>
      <c r="J30" s="286"/>
      <c r="K30" s="455"/>
      <c r="L30" s="287"/>
      <c r="M30" s="286"/>
      <c r="N30" s="286"/>
      <c r="O30" s="456"/>
      <c r="P30" s="457"/>
      <c r="Q30" s="458"/>
      <c r="R30" s="459"/>
      <c r="S30" s="459"/>
      <c r="T30" s="460"/>
      <c r="U30" s="461"/>
      <c r="V30" s="462"/>
      <c r="W30" s="462"/>
      <c r="X30" s="463"/>
      <c r="Y30" s="464"/>
      <c r="Z30" s="465"/>
      <c r="AA30" s="465"/>
      <c r="AB30" s="466"/>
      <c r="AC30" s="201"/>
      <c r="AD30" s="201"/>
      <c r="AE30" s="202"/>
      <c r="AF30" s="432"/>
      <c r="AG30" s="200"/>
      <c r="AH30" s="200"/>
      <c r="AI30" s="201"/>
      <c r="AJ30" s="447">
        <f t="shared" si="10"/>
      </c>
      <c r="AK30" s="444"/>
      <c r="AL30" s="502"/>
      <c r="AM30" s="598"/>
      <c r="AN30" s="602"/>
      <c r="AO30" s="536"/>
      <c r="AP30" s="506"/>
      <c r="AQ30" s="513"/>
      <c r="AR30" s="513"/>
      <c r="AS30" s="506"/>
      <c r="AT30" s="513"/>
      <c r="AU30" s="513"/>
      <c r="AV30" s="506"/>
      <c r="AW30" s="513"/>
      <c r="AX30" s="513"/>
      <c r="AY30" s="603"/>
      <c r="AZ30" s="652"/>
      <c r="BA30" s="184"/>
      <c r="BB30" s="204"/>
      <c r="BC30" s="260"/>
      <c r="BD30" s="305"/>
      <c r="BE30" s="322"/>
      <c r="BF30" s="335"/>
      <c r="BG30" s="203"/>
      <c r="BH30" s="202"/>
      <c r="BI30" s="204"/>
      <c r="BJ30" s="260"/>
      <c r="BK30" s="305"/>
      <c r="BL30" s="322"/>
      <c r="BM30" s="335"/>
      <c r="BN30" s="203"/>
      <c r="BO30" s="202"/>
      <c r="BP30" s="204"/>
      <c r="BQ30" s="260"/>
      <c r="BR30" s="305"/>
      <c r="BS30" s="322"/>
      <c r="BT30" s="335"/>
      <c r="BU30" s="203"/>
      <c r="BV30" s="202"/>
      <c r="BW30" s="204"/>
      <c r="BX30" s="260"/>
      <c r="BY30" s="305"/>
      <c r="BZ30" s="322"/>
      <c r="CA30" s="335"/>
      <c r="CB30" s="203"/>
      <c r="CC30" s="202"/>
      <c r="CD30" s="204"/>
      <c r="CE30" s="260"/>
      <c r="CF30" s="305"/>
      <c r="CG30" s="322"/>
      <c r="CH30" s="335"/>
      <c r="CI30" s="203"/>
      <c r="CJ30" s="202"/>
      <c r="CK30" s="204"/>
      <c r="CL30" s="260"/>
      <c r="CM30" s="305"/>
      <c r="CN30" s="322"/>
      <c r="CO30" s="335"/>
      <c r="CP30" s="203"/>
      <c r="CQ30" s="202"/>
      <c r="CR30" s="204"/>
      <c r="CS30" s="260"/>
      <c r="CT30" s="305"/>
      <c r="CU30" s="322"/>
      <c r="CV30" s="335"/>
      <c r="CW30" s="203"/>
      <c r="CX30" s="202"/>
      <c r="CY30" s="204"/>
      <c r="CZ30" s="260"/>
      <c r="DA30" s="305"/>
      <c r="DB30" s="322"/>
      <c r="DC30" s="335"/>
      <c r="DD30" s="203"/>
      <c r="DE30" s="202"/>
      <c r="DF30" s="204"/>
      <c r="DG30" s="260"/>
      <c r="DH30" s="305"/>
      <c r="DI30" s="322"/>
      <c r="DJ30" s="335"/>
      <c r="DK30" s="203"/>
      <c r="DL30" s="202"/>
      <c r="DM30" s="204"/>
      <c r="DN30" s="260"/>
      <c r="DO30" s="305"/>
      <c r="DP30" s="322"/>
      <c r="DQ30" s="335"/>
      <c r="DR30" s="203"/>
      <c r="DS30" s="202"/>
      <c r="DT30" s="204"/>
      <c r="DU30" s="260"/>
      <c r="DV30" s="305"/>
      <c r="DW30" s="322"/>
      <c r="DX30" s="335"/>
      <c r="DY30" s="203"/>
      <c r="DZ30" s="202"/>
      <c r="EA30" s="204"/>
      <c r="EB30" s="260"/>
      <c r="EC30" s="305"/>
      <c r="ED30" s="322"/>
      <c r="EE30" s="335"/>
      <c r="EF30" s="203"/>
      <c r="EG30" s="202"/>
      <c r="EH30" s="204"/>
      <c r="EI30" s="260"/>
      <c r="EJ30" s="305"/>
      <c r="EK30" s="322"/>
      <c r="EL30" s="335"/>
      <c r="EM30" s="203"/>
      <c r="EN30" s="202"/>
      <c r="EO30" s="204"/>
      <c r="EP30" s="260"/>
      <c r="EQ30" s="305"/>
      <c r="ER30" s="322"/>
      <c r="ES30" s="335"/>
      <c r="ET30" s="203"/>
      <c r="EU30" s="202"/>
      <c r="EV30" s="204"/>
      <c r="EW30" s="260"/>
      <c r="EX30" s="305"/>
      <c r="EY30" s="322"/>
      <c r="EZ30" s="335"/>
      <c r="FA30" s="201"/>
      <c r="FB30" s="202"/>
      <c r="FC30" s="204"/>
      <c r="FD30" s="260"/>
      <c r="FE30" s="305"/>
      <c r="FF30" s="322"/>
      <c r="FG30" s="335"/>
      <c r="FH30" s="201"/>
      <c r="FI30" s="202"/>
      <c r="FJ30" s="204"/>
      <c r="FK30" s="260"/>
      <c r="FL30" s="305"/>
      <c r="FM30" s="322"/>
      <c r="FN30" s="335"/>
      <c r="FO30" s="201"/>
      <c r="FP30" s="202"/>
      <c r="FQ30" s="204"/>
      <c r="FR30" s="260"/>
      <c r="FS30" s="305"/>
      <c r="FT30" s="322"/>
      <c r="FU30" s="335"/>
      <c r="FV30" s="201"/>
      <c r="FW30" s="202"/>
      <c r="FX30" s="204"/>
      <c r="FY30" s="260"/>
      <c r="FZ30" s="305"/>
      <c r="GA30" s="322"/>
      <c r="GB30" s="335"/>
      <c r="GC30" s="201"/>
      <c r="GD30" s="202"/>
      <c r="GH30" s="310">
        <f t="shared" si="0"/>
        <v>0</v>
      </c>
      <c r="GI30" s="305">
        <f t="shared" si="1"/>
        <v>0</v>
      </c>
      <c r="GJ30" s="311" t="str">
        <f>IF(GH30=0,"0",(GH30/(VLOOKUP(GI30,'TC Table'!$A$1:$B$150,2,FALSE))))</f>
        <v>0</v>
      </c>
      <c r="GK30" s="322">
        <f t="shared" si="2"/>
        <v>0</v>
      </c>
      <c r="GL30" s="322">
        <f t="shared" si="3"/>
        <v>0</v>
      </c>
      <c r="GM30" s="325" t="str">
        <f>IF(GK30=0,"0",(GK30/(VLOOKUP(GL30,'TC Table'!$A$1:$B$150,2,FALSE))))</f>
        <v>0</v>
      </c>
      <c r="GN30" s="335">
        <f t="shared" si="4"/>
        <v>0</v>
      </c>
      <c r="GO30" s="335">
        <f t="shared" si="5"/>
        <v>0</v>
      </c>
      <c r="GP30" s="339" t="str">
        <f>IF(GN30=0,"0",(GN30/(VLOOKUP(GO30,'TC Table'!$A$1:$B$150,2,FALSE))))</f>
        <v>0</v>
      </c>
      <c r="GQ30" s="203">
        <f t="shared" si="6"/>
        <v>0</v>
      </c>
      <c r="GR30" s="203">
        <f t="shared" si="7"/>
        <v>0</v>
      </c>
      <c r="GS30" s="257" t="str">
        <f>IF(GQ30=0,"0",(GQ30/(VLOOKUP(GR30,'TC Table'!$A$1:$B$150,2,FALSE))))</f>
        <v>0</v>
      </c>
      <c r="GT30" s="203">
        <f t="shared" si="8"/>
        <v>0</v>
      </c>
      <c r="GU30" s="203">
        <f t="shared" si="9"/>
        <v>0</v>
      </c>
      <c r="GV30" s="255" t="str">
        <f>IF(GT30=0,"0",(GT30/(VLOOKUP(GU30,'TC Table'!$A$1:$B$150,2,FALSE))))</f>
        <v>0</v>
      </c>
    </row>
    <row r="31" spans="1:204" s="157" customFormat="1" ht="12.75" customHeight="1">
      <c r="A31" s="153"/>
      <c r="B31" s="442"/>
      <c r="C31" s="281"/>
      <c r="D31" s="443"/>
      <c r="E31" s="451"/>
      <c r="F31" s="452"/>
      <c r="G31" s="453"/>
      <c r="H31" s="453"/>
      <c r="I31" s="454"/>
      <c r="J31" s="286"/>
      <c r="K31" s="455"/>
      <c r="L31" s="287"/>
      <c r="M31" s="286"/>
      <c r="N31" s="286"/>
      <c r="O31" s="456"/>
      <c r="P31" s="457"/>
      <c r="Q31" s="458"/>
      <c r="R31" s="459"/>
      <c r="S31" s="459"/>
      <c r="T31" s="460"/>
      <c r="U31" s="461"/>
      <c r="V31" s="462"/>
      <c r="W31" s="462"/>
      <c r="X31" s="463"/>
      <c r="Y31" s="464"/>
      <c r="Z31" s="465"/>
      <c r="AA31" s="465"/>
      <c r="AB31" s="466"/>
      <c r="AC31" s="201"/>
      <c r="AD31" s="201"/>
      <c r="AE31" s="202"/>
      <c r="AF31" s="432"/>
      <c r="AG31" s="200"/>
      <c r="AH31" s="200"/>
      <c r="AI31" s="201"/>
      <c r="AJ31" s="447">
        <f t="shared" si="10"/>
      </c>
      <c r="AK31" s="444"/>
      <c r="AL31" s="502"/>
      <c r="AM31" s="598"/>
      <c r="AN31" s="602"/>
      <c r="AO31" s="536"/>
      <c r="AP31" s="506"/>
      <c r="AQ31" s="513"/>
      <c r="AR31" s="513"/>
      <c r="AS31" s="506"/>
      <c r="AT31" s="513"/>
      <c r="AU31" s="513"/>
      <c r="AV31" s="506"/>
      <c r="AW31" s="513"/>
      <c r="AX31" s="513"/>
      <c r="AY31" s="603"/>
      <c r="AZ31" s="652"/>
      <c r="BA31" s="184"/>
      <c r="BB31" s="204"/>
      <c r="BC31" s="260"/>
      <c r="BD31" s="305"/>
      <c r="BE31" s="322"/>
      <c r="BF31" s="335"/>
      <c r="BG31" s="203"/>
      <c r="BH31" s="202"/>
      <c r="BI31" s="204"/>
      <c r="BJ31" s="260"/>
      <c r="BK31" s="305"/>
      <c r="BL31" s="322"/>
      <c r="BM31" s="335"/>
      <c r="BN31" s="203"/>
      <c r="BO31" s="202"/>
      <c r="BP31" s="204"/>
      <c r="BQ31" s="260"/>
      <c r="BR31" s="305"/>
      <c r="BS31" s="322"/>
      <c r="BT31" s="335"/>
      <c r="BU31" s="203"/>
      <c r="BV31" s="202"/>
      <c r="BW31" s="204"/>
      <c r="BX31" s="260"/>
      <c r="BY31" s="305"/>
      <c r="BZ31" s="322"/>
      <c r="CA31" s="335"/>
      <c r="CB31" s="203"/>
      <c r="CC31" s="202"/>
      <c r="CD31" s="204"/>
      <c r="CE31" s="260"/>
      <c r="CF31" s="305"/>
      <c r="CG31" s="322"/>
      <c r="CH31" s="335"/>
      <c r="CI31" s="203"/>
      <c r="CJ31" s="202"/>
      <c r="CK31" s="204"/>
      <c r="CL31" s="260"/>
      <c r="CM31" s="305"/>
      <c r="CN31" s="322"/>
      <c r="CO31" s="335"/>
      <c r="CP31" s="203"/>
      <c r="CQ31" s="202"/>
      <c r="CR31" s="204"/>
      <c r="CS31" s="260"/>
      <c r="CT31" s="305"/>
      <c r="CU31" s="322"/>
      <c r="CV31" s="335"/>
      <c r="CW31" s="203"/>
      <c r="CX31" s="202"/>
      <c r="CY31" s="204"/>
      <c r="CZ31" s="260"/>
      <c r="DA31" s="305"/>
      <c r="DB31" s="322"/>
      <c r="DC31" s="335"/>
      <c r="DD31" s="203"/>
      <c r="DE31" s="202"/>
      <c r="DF31" s="204"/>
      <c r="DG31" s="260"/>
      <c r="DH31" s="305"/>
      <c r="DI31" s="322"/>
      <c r="DJ31" s="335"/>
      <c r="DK31" s="203"/>
      <c r="DL31" s="202"/>
      <c r="DM31" s="204"/>
      <c r="DN31" s="260"/>
      <c r="DO31" s="305"/>
      <c r="DP31" s="322"/>
      <c r="DQ31" s="335"/>
      <c r="DR31" s="203"/>
      <c r="DS31" s="202"/>
      <c r="DT31" s="204"/>
      <c r="DU31" s="260"/>
      <c r="DV31" s="305"/>
      <c r="DW31" s="322"/>
      <c r="DX31" s="335"/>
      <c r="DY31" s="203"/>
      <c r="DZ31" s="202"/>
      <c r="EA31" s="204"/>
      <c r="EB31" s="260"/>
      <c r="EC31" s="305"/>
      <c r="ED31" s="322"/>
      <c r="EE31" s="335"/>
      <c r="EF31" s="203"/>
      <c r="EG31" s="202"/>
      <c r="EH31" s="204"/>
      <c r="EI31" s="260"/>
      <c r="EJ31" s="305"/>
      <c r="EK31" s="322"/>
      <c r="EL31" s="335"/>
      <c r="EM31" s="203"/>
      <c r="EN31" s="202"/>
      <c r="EO31" s="204"/>
      <c r="EP31" s="260"/>
      <c r="EQ31" s="305"/>
      <c r="ER31" s="322"/>
      <c r="ES31" s="335"/>
      <c r="ET31" s="203"/>
      <c r="EU31" s="202"/>
      <c r="EV31" s="204"/>
      <c r="EW31" s="260"/>
      <c r="EX31" s="305"/>
      <c r="EY31" s="322"/>
      <c r="EZ31" s="335"/>
      <c r="FA31" s="201"/>
      <c r="FB31" s="202"/>
      <c r="FC31" s="204"/>
      <c r="FD31" s="260"/>
      <c r="FE31" s="305"/>
      <c r="FF31" s="322"/>
      <c r="FG31" s="335"/>
      <c r="FH31" s="201"/>
      <c r="FI31" s="202"/>
      <c r="FJ31" s="204"/>
      <c r="FK31" s="260"/>
      <c r="FL31" s="305"/>
      <c r="FM31" s="322"/>
      <c r="FN31" s="335"/>
      <c r="FO31" s="201"/>
      <c r="FP31" s="202"/>
      <c r="FQ31" s="204"/>
      <c r="FR31" s="260"/>
      <c r="FS31" s="305"/>
      <c r="FT31" s="322"/>
      <c r="FU31" s="335"/>
      <c r="FV31" s="201"/>
      <c r="FW31" s="202"/>
      <c r="FX31" s="204"/>
      <c r="FY31" s="260"/>
      <c r="FZ31" s="305"/>
      <c r="GA31" s="322"/>
      <c r="GB31" s="335"/>
      <c r="GC31" s="201"/>
      <c r="GD31" s="202"/>
      <c r="GH31" s="310">
        <f t="shared" si="0"/>
        <v>0</v>
      </c>
      <c r="GI31" s="305">
        <f t="shared" si="1"/>
        <v>0</v>
      </c>
      <c r="GJ31" s="311" t="str">
        <f>IF(GH31=0,"0",(GH31/(VLOOKUP(GI31,'TC Table'!$A$1:$B$150,2,FALSE))))</f>
        <v>0</v>
      </c>
      <c r="GK31" s="322">
        <f t="shared" si="2"/>
        <v>0</v>
      </c>
      <c r="GL31" s="322">
        <f t="shared" si="3"/>
        <v>0</v>
      </c>
      <c r="GM31" s="325" t="str">
        <f>IF(GK31=0,"0",(GK31/(VLOOKUP(GL31,'TC Table'!$A$1:$B$150,2,FALSE))))</f>
        <v>0</v>
      </c>
      <c r="GN31" s="335">
        <f t="shared" si="4"/>
        <v>0</v>
      </c>
      <c r="GO31" s="335">
        <f t="shared" si="5"/>
        <v>0</v>
      </c>
      <c r="GP31" s="339" t="str">
        <f>IF(GN31=0,"0",(GN31/(VLOOKUP(GO31,'TC Table'!$A$1:$B$150,2,FALSE))))</f>
        <v>0</v>
      </c>
      <c r="GQ31" s="203">
        <f t="shared" si="6"/>
        <v>0</v>
      </c>
      <c r="GR31" s="203">
        <f t="shared" si="7"/>
        <v>0</v>
      </c>
      <c r="GS31" s="257" t="str">
        <f>IF(GQ31=0,"0",(GQ31/(VLOOKUP(GR31,'TC Table'!$A$1:$B$150,2,FALSE))))</f>
        <v>0</v>
      </c>
      <c r="GT31" s="203">
        <f t="shared" si="8"/>
        <v>0</v>
      </c>
      <c r="GU31" s="203">
        <f t="shared" si="9"/>
        <v>0</v>
      </c>
      <c r="GV31" s="255" t="str">
        <f>IF(GT31=0,"0",(GT31/(VLOOKUP(GU31,'TC Table'!$A$1:$B$150,2,FALSE))))</f>
        <v>0</v>
      </c>
    </row>
    <row r="32" spans="1:204" s="157" customFormat="1" ht="12.75" customHeight="1">
      <c r="A32" s="153"/>
      <c r="B32" s="442"/>
      <c r="C32" s="281"/>
      <c r="D32" s="443"/>
      <c r="E32" s="451"/>
      <c r="F32" s="452"/>
      <c r="G32" s="453"/>
      <c r="H32" s="453"/>
      <c r="I32" s="454"/>
      <c r="J32" s="286"/>
      <c r="K32" s="455"/>
      <c r="L32" s="287"/>
      <c r="M32" s="286"/>
      <c r="N32" s="286"/>
      <c r="O32" s="456"/>
      <c r="P32" s="457"/>
      <c r="Q32" s="458"/>
      <c r="R32" s="459"/>
      <c r="S32" s="459"/>
      <c r="T32" s="460"/>
      <c r="U32" s="461"/>
      <c r="V32" s="462"/>
      <c r="W32" s="462"/>
      <c r="X32" s="463"/>
      <c r="Y32" s="464"/>
      <c r="Z32" s="465"/>
      <c r="AA32" s="465"/>
      <c r="AB32" s="466"/>
      <c r="AC32" s="201"/>
      <c r="AD32" s="201"/>
      <c r="AE32" s="202"/>
      <c r="AF32" s="432"/>
      <c r="AG32" s="200"/>
      <c r="AH32" s="200"/>
      <c r="AI32" s="201"/>
      <c r="AJ32" s="447">
        <f t="shared" si="10"/>
      </c>
      <c r="AK32" s="444"/>
      <c r="AL32" s="502"/>
      <c r="AM32" s="598"/>
      <c r="AN32" s="602"/>
      <c r="AO32" s="536"/>
      <c r="AP32" s="506"/>
      <c r="AQ32" s="513"/>
      <c r="AR32" s="513"/>
      <c r="AS32" s="506"/>
      <c r="AT32" s="513"/>
      <c r="AU32" s="513"/>
      <c r="AV32" s="506"/>
      <c r="AW32" s="513"/>
      <c r="AX32" s="513"/>
      <c r="AY32" s="603"/>
      <c r="AZ32" s="652"/>
      <c r="BA32" s="184"/>
      <c r="BB32" s="204"/>
      <c r="BC32" s="260"/>
      <c r="BD32" s="305"/>
      <c r="BE32" s="322"/>
      <c r="BF32" s="335"/>
      <c r="BG32" s="203"/>
      <c r="BH32" s="202"/>
      <c r="BI32" s="204"/>
      <c r="BJ32" s="260"/>
      <c r="BK32" s="305"/>
      <c r="BL32" s="322"/>
      <c r="BM32" s="335"/>
      <c r="BN32" s="203"/>
      <c r="BO32" s="202"/>
      <c r="BP32" s="204"/>
      <c r="BQ32" s="260"/>
      <c r="BR32" s="305"/>
      <c r="BS32" s="322"/>
      <c r="BT32" s="335"/>
      <c r="BU32" s="203"/>
      <c r="BV32" s="202"/>
      <c r="BW32" s="204"/>
      <c r="BX32" s="260"/>
      <c r="BY32" s="305"/>
      <c r="BZ32" s="322"/>
      <c r="CA32" s="335"/>
      <c r="CB32" s="203"/>
      <c r="CC32" s="202"/>
      <c r="CD32" s="204"/>
      <c r="CE32" s="260"/>
      <c r="CF32" s="305"/>
      <c r="CG32" s="322"/>
      <c r="CH32" s="335"/>
      <c r="CI32" s="203"/>
      <c r="CJ32" s="202"/>
      <c r="CK32" s="204"/>
      <c r="CL32" s="260"/>
      <c r="CM32" s="305"/>
      <c r="CN32" s="322"/>
      <c r="CO32" s="335"/>
      <c r="CP32" s="203"/>
      <c r="CQ32" s="202"/>
      <c r="CR32" s="204"/>
      <c r="CS32" s="260"/>
      <c r="CT32" s="305"/>
      <c r="CU32" s="322"/>
      <c r="CV32" s="335"/>
      <c r="CW32" s="203"/>
      <c r="CX32" s="202"/>
      <c r="CY32" s="204"/>
      <c r="CZ32" s="260"/>
      <c r="DA32" s="305"/>
      <c r="DB32" s="322"/>
      <c r="DC32" s="335"/>
      <c r="DD32" s="203"/>
      <c r="DE32" s="202"/>
      <c r="DF32" s="204"/>
      <c r="DG32" s="260"/>
      <c r="DH32" s="305"/>
      <c r="DI32" s="322"/>
      <c r="DJ32" s="335"/>
      <c r="DK32" s="203"/>
      <c r="DL32" s="202"/>
      <c r="DM32" s="204"/>
      <c r="DN32" s="260"/>
      <c r="DO32" s="305"/>
      <c r="DP32" s="322"/>
      <c r="DQ32" s="335"/>
      <c r="DR32" s="203"/>
      <c r="DS32" s="202"/>
      <c r="DT32" s="204"/>
      <c r="DU32" s="260"/>
      <c r="DV32" s="305"/>
      <c r="DW32" s="322"/>
      <c r="DX32" s="335"/>
      <c r="DY32" s="203"/>
      <c r="DZ32" s="202"/>
      <c r="EA32" s="204"/>
      <c r="EB32" s="260"/>
      <c r="EC32" s="305"/>
      <c r="ED32" s="322"/>
      <c r="EE32" s="335"/>
      <c r="EF32" s="203"/>
      <c r="EG32" s="202"/>
      <c r="EH32" s="204"/>
      <c r="EI32" s="260"/>
      <c r="EJ32" s="305"/>
      <c r="EK32" s="322"/>
      <c r="EL32" s="335"/>
      <c r="EM32" s="203"/>
      <c r="EN32" s="202"/>
      <c r="EO32" s="204"/>
      <c r="EP32" s="260"/>
      <c r="EQ32" s="305"/>
      <c r="ER32" s="322"/>
      <c r="ES32" s="335"/>
      <c r="ET32" s="203"/>
      <c r="EU32" s="202"/>
      <c r="EV32" s="204"/>
      <c r="EW32" s="260"/>
      <c r="EX32" s="305"/>
      <c r="EY32" s="322"/>
      <c r="EZ32" s="335"/>
      <c r="FA32" s="201"/>
      <c r="FB32" s="202"/>
      <c r="FC32" s="204"/>
      <c r="FD32" s="260"/>
      <c r="FE32" s="305"/>
      <c r="FF32" s="322"/>
      <c r="FG32" s="335"/>
      <c r="FH32" s="201"/>
      <c r="FI32" s="202"/>
      <c r="FJ32" s="204"/>
      <c r="FK32" s="260"/>
      <c r="FL32" s="305"/>
      <c r="FM32" s="322"/>
      <c r="FN32" s="335"/>
      <c r="FO32" s="201"/>
      <c r="FP32" s="202"/>
      <c r="FQ32" s="204"/>
      <c r="FR32" s="260"/>
      <c r="FS32" s="305"/>
      <c r="FT32" s="322"/>
      <c r="FU32" s="335"/>
      <c r="FV32" s="201"/>
      <c r="FW32" s="202"/>
      <c r="FX32" s="204"/>
      <c r="FY32" s="260"/>
      <c r="FZ32" s="305"/>
      <c r="GA32" s="322"/>
      <c r="GB32" s="335"/>
      <c r="GC32" s="201"/>
      <c r="GD32" s="202"/>
      <c r="GH32" s="310">
        <f t="shared" si="0"/>
        <v>0</v>
      </c>
      <c r="GI32" s="305">
        <f t="shared" si="1"/>
        <v>0</v>
      </c>
      <c r="GJ32" s="311" t="str">
        <f>IF(GH32=0,"0",(GH32/(VLOOKUP(GI32,'TC Table'!$A$1:$B$150,2,FALSE))))</f>
        <v>0</v>
      </c>
      <c r="GK32" s="322">
        <f t="shared" si="2"/>
        <v>0</v>
      </c>
      <c r="GL32" s="322">
        <f t="shared" si="3"/>
        <v>0</v>
      </c>
      <c r="GM32" s="325" t="str">
        <f>IF(GK32=0,"0",(GK32/(VLOOKUP(GL32,'TC Table'!$A$1:$B$150,2,FALSE))))</f>
        <v>0</v>
      </c>
      <c r="GN32" s="335">
        <f t="shared" si="4"/>
        <v>0</v>
      </c>
      <c r="GO32" s="335">
        <f t="shared" si="5"/>
        <v>0</v>
      </c>
      <c r="GP32" s="339" t="str">
        <f>IF(GN32=0,"0",(GN32/(VLOOKUP(GO32,'TC Table'!$A$1:$B$150,2,FALSE))))</f>
        <v>0</v>
      </c>
      <c r="GQ32" s="203">
        <f t="shared" si="6"/>
        <v>0</v>
      </c>
      <c r="GR32" s="203">
        <f t="shared" si="7"/>
        <v>0</v>
      </c>
      <c r="GS32" s="257" t="str">
        <f>IF(GQ32=0,"0",(GQ32/(VLOOKUP(GR32,'TC Table'!$A$1:$B$150,2,FALSE))))</f>
        <v>0</v>
      </c>
      <c r="GT32" s="203">
        <f t="shared" si="8"/>
        <v>0</v>
      </c>
      <c r="GU32" s="203">
        <f t="shared" si="9"/>
        <v>0</v>
      </c>
      <c r="GV32" s="255" t="str">
        <f>IF(GT32=0,"0",(GT32/(VLOOKUP(GU32,'TC Table'!$A$1:$B$150,2,FALSE))))</f>
        <v>0</v>
      </c>
    </row>
    <row r="33" spans="1:204" s="157" customFormat="1" ht="12.75" customHeight="1">
      <c r="A33" s="153"/>
      <c r="B33" s="442"/>
      <c r="C33" s="281"/>
      <c r="D33" s="443"/>
      <c r="E33" s="451"/>
      <c r="F33" s="452"/>
      <c r="G33" s="453"/>
      <c r="H33" s="453"/>
      <c r="I33" s="454"/>
      <c r="J33" s="286"/>
      <c r="K33" s="455"/>
      <c r="L33" s="287"/>
      <c r="M33" s="286"/>
      <c r="N33" s="286"/>
      <c r="O33" s="456"/>
      <c r="P33" s="457"/>
      <c r="Q33" s="458"/>
      <c r="R33" s="459"/>
      <c r="S33" s="459"/>
      <c r="T33" s="460"/>
      <c r="U33" s="461"/>
      <c r="V33" s="462"/>
      <c r="W33" s="462"/>
      <c r="X33" s="463"/>
      <c r="Y33" s="464"/>
      <c r="Z33" s="465"/>
      <c r="AA33" s="465"/>
      <c r="AB33" s="466"/>
      <c r="AC33" s="201"/>
      <c r="AD33" s="201"/>
      <c r="AE33" s="202"/>
      <c r="AF33" s="432"/>
      <c r="AG33" s="200"/>
      <c r="AH33" s="200"/>
      <c r="AI33" s="201"/>
      <c r="AJ33" s="447">
        <f t="shared" si="10"/>
      </c>
      <c r="AK33" s="444"/>
      <c r="AL33" s="502"/>
      <c r="AM33" s="598"/>
      <c r="AN33" s="602"/>
      <c r="AO33" s="536"/>
      <c r="AP33" s="506"/>
      <c r="AQ33" s="513"/>
      <c r="AR33" s="513"/>
      <c r="AS33" s="506"/>
      <c r="AT33" s="513"/>
      <c r="AU33" s="513"/>
      <c r="AV33" s="506"/>
      <c r="AW33" s="513"/>
      <c r="AX33" s="513"/>
      <c r="AY33" s="603"/>
      <c r="AZ33" s="652"/>
      <c r="BA33" s="184"/>
      <c r="BB33" s="204"/>
      <c r="BC33" s="260"/>
      <c r="BD33" s="305"/>
      <c r="BE33" s="322"/>
      <c r="BF33" s="335"/>
      <c r="BG33" s="203"/>
      <c r="BH33" s="202"/>
      <c r="BI33" s="204"/>
      <c r="BJ33" s="260"/>
      <c r="BK33" s="305"/>
      <c r="BL33" s="322"/>
      <c r="BM33" s="335"/>
      <c r="BN33" s="203"/>
      <c r="BO33" s="202"/>
      <c r="BP33" s="204"/>
      <c r="BQ33" s="260"/>
      <c r="BR33" s="305"/>
      <c r="BS33" s="322"/>
      <c r="BT33" s="335"/>
      <c r="BU33" s="203"/>
      <c r="BV33" s="202"/>
      <c r="BW33" s="204"/>
      <c r="BX33" s="260"/>
      <c r="BY33" s="305"/>
      <c r="BZ33" s="322"/>
      <c r="CA33" s="335"/>
      <c r="CB33" s="203"/>
      <c r="CC33" s="202"/>
      <c r="CD33" s="204"/>
      <c r="CE33" s="260"/>
      <c r="CF33" s="305"/>
      <c r="CG33" s="322"/>
      <c r="CH33" s="335"/>
      <c r="CI33" s="203"/>
      <c r="CJ33" s="202"/>
      <c r="CK33" s="204"/>
      <c r="CL33" s="260"/>
      <c r="CM33" s="305"/>
      <c r="CN33" s="322"/>
      <c r="CO33" s="335"/>
      <c r="CP33" s="203"/>
      <c r="CQ33" s="202"/>
      <c r="CR33" s="204"/>
      <c r="CS33" s="260"/>
      <c r="CT33" s="305"/>
      <c r="CU33" s="322"/>
      <c r="CV33" s="335"/>
      <c r="CW33" s="203"/>
      <c r="CX33" s="202"/>
      <c r="CY33" s="204"/>
      <c r="CZ33" s="260"/>
      <c r="DA33" s="305"/>
      <c r="DB33" s="322"/>
      <c r="DC33" s="335"/>
      <c r="DD33" s="203"/>
      <c r="DE33" s="202"/>
      <c r="DF33" s="204"/>
      <c r="DG33" s="260"/>
      <c r="DH33" s="305"/>
      <c r="DI33" s="322"/>
      <c r="DJ33" s="335"/>
      <c r="DK33" s="203"/>
      <c r="DL33" s="202"/>
      <c r="DM33" s="204"/>
      <c r="DN33" s="260"/>
      <c r="DO33" s="305"/>
      <c r="DP33" s="322"/>
      <c r="DQ33" s="335"/>
      <c r="DR33" s="203"/>
      <c r="DS33" s="202"/>
      <c r="DT33" s="204"/>
      <c r="DU33" s="260"/>
      <c r="DV33" s="305"/>
      <c r="DW33" s="322"/>
      <c r="DX33" s="335"/>
      <c r="DY33" s="203"/>
      <c r="DZ33" s="202"/>
      <c r="EA33" s="204"/>
      <c r="EB33" s="260"/>
      <c r="EC33" s="305"/>
      <c r="ED33" s="322"/>
      <c r="EE33" s="335"/>
      <c r="EF33" s="203"/>
      <c r="EG33" s="202"/>
      <c r="EH33" s="204"/>
      <c r="EI33" s="260"/>
      <c r="EJ33" s="305"/>
      <c r="EK33" s="322"/>
      <c r="EL33" s="335"/>
      <c r="EM33" s="203"/>
      <c r="EN33" s="202"/>
      <c r="EO33" s="204"/>
      <c r="EP33" s="260"/>
      <c r="EQ33" s="305"/>
      <c r="ER33" s="322"/>
      <c r="ES33" s="335"/>
      <c r="ET33" s="203"/>
      <c r="EU33" s="202"/>
      <c r="EV33" s="204"/>
      <c r="EW33" s="260"/>
      <c r="EX33" s="305"/>
      <c r="EY33" s="322"/>
      <c r="EZ33" s="335"/>
      <c r="FA33" s="201"/>
      <c r="FB33" s="202"/>
      <c r="FC33" s="204"/>
      <c r="FD33" s="260"/>
      <c r="FE33" s="305"/>
      <c r="FF33" s="322"/>
      <c r="FG33" s="335"/>
      <c r="FH33" s="201"/>
      <c r="FI33" s="202"/>
      <c r="FJ33" s="204"/>
      <c r="FK33" s="260"/>
      <c r="FL33" s="305"/>
      <c r="FM33" s="322"/>
      <c r="FN33" s="335"/>
      <c r="FO33" s="201"/>
      <c r="FP33" s="202"/>
      <c r="FQ33" s="204"/>
      <c r="FR33" s="260"/>
      <c r="FS33" s="305"/>
      <c r="FT33" s="322"/>
      <c r="FU33" s="335"/>
      <c r="FV33" s="201"/>
      <c r="FW33" s="202"/>
      <c r="FX33" s="204"/>
      <c r="FY33" s="260"/>
      <c r="FZ33" s="305"/>
      <c r="GA33" s="322"/>
      <c r="GB33" s="335"/>
      <c r="GC33" s="201"/>
      <c r="GD33" s="202"/>
      <c r="GH33" s="310">
        <f t="shared" si="0"/>
        <v>0</v>
      </c>
      <c r="GI33" s="305">
        <f t="shared" si="1"/>
        <v>0</v>
      </c>
      <c r="GJ33" s="311" t="str">
        <f>IF(GH33=0,"0",(GH33/(VLOOKUP(GI33,'TC Table'!$A$1:$B$150,2,FALSE))))</f>
        <v>0</v>
      </c>
      <c r="GK33" s="322">
        <f t="shared" si="2"/>
        <v>0</v>
      </c>
      <c r="GL33" s="322">
        <f t="shared" si="3"/>
        <v>0</v>
      </c>
      <c r="GM33" s="325" t="str">
        <f>IF(GK33=0,"0",(GK33/(VLOOKUP(GL33,'TC Table'!$A$1:$B$150,2,FALSE))))</f>
        <v>0</v>
      </c>
      <c r="GN33" s="335">
        <f t="shared" si="4"/>
        <v>0</v>
      </c>
      <c r="GO33" s="335">
        <f t="shared" si="5"/>
        <v>0</v>
      </c>
      <c r="GP33" s="339" t="str">
        <f>IF(GN33=0,"0",(GN33/(VLOOKUP(GO33,'TC Table'!$A$1:$B$150,2,FALSE))))</f>
        <v>0</v>
      </c>
      <c r="GQ33" s="203">
        <f t="shared" si="6"/>
        <v>0</v>
      </c>
      <c r="GR33" s="203">
        <f t="shared" si="7"/>
        <v>0</v>
      </c>
      <c r="GS33" s="257" t="str">
        <f>IF(GQ33=0,"0",(GQ33/(VLOOKUP(GR33,'TC Table'!$A$1:$B$150,2,FALSE))))</f>
        <v>0</v>
      </c>
      <c r="GT33" s="203">
        <f t="shared" si="8"/>
        <v>0</v>
      </c>
      <c r="GU33" s="203">
        <f t="shared" si="9"/>
        <v>0</v>
      </c>
      <c r="GV33" s="255" t="str">
        <f>IF(GT33=0,"0",(GT33/(VLOOKUP(GU33,'TC Table'!$A$1:$B$150,2,FALSE))))</f>
        <v>0</v>
      </c>
    </row>
    <row r="34" spans="1:204" s="157" customFormat="1" ht="12.75" customHeight="1">
      <c r="A34" s="153"/>
      <c r="B34" s="442"/>
      <c r="C34" s="281"/>
      <c r="D34" s="443"/>
      <c r="E34" s="451"/>
      <c r="F34" s="452"/>
      <c r="G34" s="453"/>
      <c r="H34" s="453"/>
      <c r="I34" s="454"/>
      <c r="J34" s="286"/>
      <c r="K34" s="455"/>
      <c r="L34" s="287"/>
      <c r="M34" s="286"/>
      <c r="N34" s="286"/>
      <c r="O34" s="456"/>
      <c r="P34" s="457"/>
      <c r="Q34" s="458"/>
      <c r="R34" s="459"/>
      <c r="S34" s="459"/>
      <c r="T34" s="460"/>
      <c r="U34" s="461"/>
      <c r="V34" s="462"/>
      <c r="W34" s="462"/>
      <c r="X34" s="463"/>
      <c r="Y34" s="464"/>
      <c r="Z34" s="465"/>
      <c r="AA34" s="465"/>
      <c r="AB34" s="466"/>
      <c r="AC34" s="201"/>
      <c r="AD34" s="201"/>
      <c r="AE34" s="202"/>
      <c r="AF34" s="432"/>
      <c r="AG34" s="200"/>
      <c r="AH34" s="200"/>
      <c r="AI34" s="201"/>
      <c r="AJ34" s="447">
        <f t="shared" si="10"/>
      </c>
      <c r="AK34" s="444"/>
      <c r="AL34" s="502"/>
      <c r="AM34" s="598"/>
      <c r="AN34" s="602"/>
      <c r="AO34" s="536"/>
      <c r="AP34" s="506"/>
      <c r="AQ34" s="513"/>
      <c r="AR34" s="513"/>
      <c r="AS34" s="506"/>
      <c r="AT34" s="513"/>
      <c r="AU34" s="513"/>
      <c r="AV34" s="506"/>
      <c r="AW34" s="513"/>
      <c r="AX34" s="513"/>
      <c r="AY34" s="603"/>
      <c r="AZ34" s="652"/>
      <c r="BA34" s="184"/>
      <c r="BB34" s="204"/>
      <c r="BC34" s="260"/>
      <c r="BD34" s="305"/>
      <c r="BE34" s="322"/>
      <c r="BF34" s="335"/>
      <c r="BG34" s="203"/>
      <c r="BH34" s="202"/>
      <c r="BI34" s="204"/>
      <c r="BJ34" s="260"/>
      <c r="BK34" s="305"/>
      <c r="BL34" s="322"/>
      <c r="BM34" s="335"/>
      <c r="BN34" s="203"/>
      <c r="BO34" s="202"/>
      <c r="BP34" s="204"/>
      <c r="BQ34" s="260"/>
      <c r="BR34" s="305"/>
      <c r="BS34" s="322"/>
      <c r="BT34" s="335"/>
      <c r="BU34" s="203"/>
      <c r="BV34" s="202"/>
      <c r="BW34" s="204"/>
      <c r="BX34" s="260"/>
      <c r="BY34" s="305"/>
      <c r="BZ34" s="322"/>
      <c r="CA34" s="335"/>
      <c r="CB34" s="203"/>
      <c r="CC34" s="202"/>
      <c r="CD34" s="204"/>
      <c r="CE34" s="260"/>
      <c r="CF34" s="305"/>
      <c r="CG34" s="322"/>
      <c r="CH34" s="335"/>
      <c r="CI34" s="203"/>
      <c r="CJ34" s="202"/>
      <c r="CK34" s="204"/>
      <c r="CL34" s="260"/>
      <c r="CM34" s="305"/>
      <c r="CN34" s="322"/>
      <c r="CO34" s="335"/>
      <c r="CP34" s="203"/>
      <c r="CQ34" s="202"/>
      <c r="CR34" s="204"/>
      <c r="CS34" s="260"/>
      <c r="CT34" s="305"/>
      <c r="CU34" s="322"/>
      <c r="CV34" s="335"/>
      <c r="CW34" s="203"/>
      <c r="CX34" s="202"/>
      <c r="CY34" s="204"/>
      <c r="CZ34" s="260"/>
      <c r="DA34" s="305"/>
      <c r="DB34" s="322"/>
      <c r="DC34" s="335"/>
      <c r="DD34" s="203"/>
      <c r="DE34" s="202"/>
      <c r="DF34" s="204"/>
      <c r="DG34" s="260"/>
      <c r="DH34" s="305"/>
      <c r="DI34" s="322"/>
      <c r="DJ34" s="335"/>
      <c r="DK34" s="203"/>
      <c r="DL34" s="202"/>
      <c r="DM34" s="204"/>
      <c r="DN34" s="260"/>
      <c r="DO34" s="305"/>
      <c r="DP34" s="322"/>
      <c r="DQ34" s="335"/>
      <c r="DR34" s="203"/>
      <c r="DS34" s="202"/>
      <c r="DT34" s="204"/>
      <c r="DU34" s="260"/>
      <c r="DV34" s="305"/>
      <c r="DW34" s="322"/>
      <c r="DX34" s="335"/>
      <c r="DY34" s="203"/>
      <c r="DZ34" s="202"/>
      <c r="EA34" s="204"/>
      <c r="EB34" s="260"/>
      <c r="EC34" s="305"/>
      <c r="ED34" s="322"/>
      <c r="EE34" s="335"/>
      <c r="EF34" s="203"/>
      <c r="EG34" s="202"/>
      <c r="EH34" s="204"/>
      <c r="EI34" s="260"/>
      <c r="EJ34" s="305"/>
      <c r="EK34" s="322"/>
      <c r="EL34" s="335"/>
      <c r="EM34" s="203"/>
      <c r="EN34" s="202"/>
      <c r="EO34" s="204"/>
      <c r="EP34" s="260"/>
      <c r="EQ34" s="305"/>
      <c r="ER34" s="322"/>
      <c r="ES34" s="335"/>
      <c r="ET34" s="203"/>
      <c r="EU34" s="202"/>
      <c r="EV34" s="204"/>
      <c r="EW34" s="260"/>
      <c r="EX34" s="305"/>
      <c r="EY34" s="322"/>
      <c r="EZ34" s="335"/>
      <c r="FA34" s="201"/>
      <c r="FB34" s="202"/>
      <c r="FC34" s="204"/>
      <c r="FD34" s="260"/>
      <c r="FE34" s="305"/>
      <c r="FF34" s="322"/>
      <c r="FG34" s="335"/>
      <c r="FH34" s="201"/>
      <c r="FI34" s="202"/>
      <c r="FJ34" s="204"/>
      <c r="FK34" s="260"/>
      <c r="FL34" s="305"/>
      <c r="FM34" s="322"/>
      <c r="FN34" s="335"/>
      <c r="FO34" s="201"/>
      <c r="FP34" s="202"/>
      <c r="FQ34" s="204"/>
      <c r="FR34" s="260"/>
      <c r="FS34" s="305"/>
      <c r="FT34" s="322"/>
      <c r="FU34" s="335"/>
      <c r="FV34" s="201"/>
      <c r="FW34" s="202"/>
      <c r="FX34" s="204"/>
      <c r="FY34" s="260"/>
      <c r="FZ34" s="305"/>
      <c r="GA34" s="322"/>
      <c r="GB34" s="335"/>
      <c r="GC34" s="201"/>
      <c r="GD34" s="202"/>
      <c r="GH34" s="310">
        <f t="shared" si="0"/>
        <v>0</v>
      </c>
      <c r="GI34" s="305">
        <f t="shared" si="1"/>
        <v>0</v>
      </c>
      <c r="GJ34" s="311" t="str">
        <f>IF(GH34=0,"0",(GH34/(VLOOKUP(GI34,'TC Table'!$A$1:$B$150,2,FALSE))))</f>
        <v>0</v>
      </c>
      <c r="GK34" s="322">
        <f t="shared" si="2"/>
        <v>0</v>
      </c>
      <c r="GL34" s="322">
        <f t="shared" si="3"/>
        <v>0</v>
      </c>
      <c r="GM34" s="325" t="str">
        <f>IF(GK34=0,"0",(GK34/(VLOOKUP(GL34,'TC Table'!$A$1:$B$150,2,FALSE))))</f>
        <v>0</v>
      </c>
      <c r="GN34" s="335">
        <f t="shared" si="4"/>
        <v>0</v>
      </c>
      <c r="GO34" s="335">
        <f t="shared" si="5"/>
        <v>0</v>
      </c>
      <c r="GP34" s="339" t="str">
        <f>IF(GN34=0,"0",(GN34/(VLOOKUP(GO34,'TC Table'!$A$1:$B$150,2,FALSE))))</f>
        <v>0</v>
      </c>
      <c r="GQ34" s="203">
        <f t="shared" si="6"/>
        <v>0</v>
      </c>
      <c r="GR34" s="203">
        <f t="shared" si="7"/>
        <v>0</v>
      </c>
      <c r="GS34" s="257" t="str">
        <f>IF(GQ34=0,"0",(GQ34/(VLOOKUP(GR34,'TC Table'!$A$1:$B$150,2,FALSE))))</f>
        <v>0</v>
      </c>
      <c r="GT34" s="203">
        <f t="shared" si="8"/>
        <v>0</v>
      </c>
      <c r="GU34" s="203">
        <f t="shared" si="9"/>
        <v>0</v>
      </c>
      <c r="GV34" s="255" t="str">
        <f>IF(GT34=0,"0",(GT34/(VLOOKUP(GU34,'TC Table'!$A$1:$B$150,2,FALSE))))</f>
        <v>0</v>
      </c>
    </row>
    <row r="35" spans="1:204" s="157" customFormat="1" ht="12.75" customHeight="1">
      <c r="A35" s="153"/>
      <c r="B35" s="442"/>
      <c r="C35" s="281"/>
      <c r="D35" s="443"/>
      <c r="E35" s="451"/>
      <c r="F35" s="452"/>
      <c r="G35" s="453"/>
      <c r="H35" s="453"/>
      <c r="I35" s="454"/>
      <c r="J35" s="286"/>
      <c r="K35" s="455"/>
      <c r="L35" s="287"/>
      <c r="M35" s="286"/>
      <c r="N35" s="286"/>
      <c r="O35" s="456"/>
      <c r="P35" s="457"/>
      <c r="Q35" s="458"/>
      <c r="R35" s="459"/>
      <c r="S35" s="459"/>
      <c r="T35" s="460"/>
      <c r="U35" s="461"/>
      <c r="V35" s="462"/>
      <c r="W35" s="462"/>
      <c r="X35" s="463"/>
      <c r="Y35" s="464"/>
      <c r="Z35" s="465"/>
      <c r="AA35" s="465"/>
      <c r="AB35" s="466"/>
      <c r="AC35" s="201"/>
      <c r="AD35" s="201"/>
      <c r="AE35" s="202"/>
      <c r="AF35" s="432"/>
      <c r="AG35" s="200"/>
      <c r="AH35" s="200"/>
      <c r="AI35" s="201"/>
      <c r="AJ35" s="447">
        <f t="shared" si="10"/>
      </c>
      <c r="AK35" s="444"/>
      <c r="AL35" s="502"/>
      <c r="AM35" s="598"/>
      <c r="AN35" s="602"/>
      <c r="AO35" s="536"/>
      <c r="AP35" s="506"/>
      <c r="AQ35" s="513"/>
      <c r="AR35" s="513"/>
      <c r="AS35" s="506"/>
      <c r="AT35" s="513"/>
      <c r="AU35" s="513"/>
      <c r="AV35" s="506"/>
      <c r="AW35" s="513"/>
      <c r="AX35" s="513"/>
      <c r="AY35" s="603"/>
      <c r="AZ35" s="652"/>
      <c r="BA35" s="184"/>
      <c r="BB35" s="204"/>
      <c r="BC35" s="260"/>
      <c r="BD35" s="305"/>
      <c r="BE35" s="322"/>
      <c r="BF35" s="335"/>
      <c r="BG35" s="203"/>
      <c r="BH35" s="202"/>
      <c r="BI35" s="204"/>
      <c r="BJ35" s="260"/>
      <c r="BK35" s="305"/>
      <c r="BL35" s="322"/>
      <c r="BM35" s="335"/>
      <c r="BN35" s="203"/>
      <c r="BO35" s="202"/>
      <c r="BP35" s="204"/>
      <c r="BQ35" s="260"/>
      <c r="BR35" s="305"/>
      <c r="BS35" s="322"/>
      <c r="BT35" s="335"/>
      <c r="BU35" s="203"/>
      <c r="BV35" s="202"/>
      <c r="BW35" s="204"/>
      <c r="BX35" s="260"/>
      <c r="BY35" s="305"/>
      <c r="BZ35" s="322"/>
      <c r="CA35" s="335"/>
      <c r="CB35" s="203"/>
      <c r="CC35" s="202"/>
      <c r="CD35" s="204"/>
      <c r="CE35" s="260"/>
      <c r="CF35" s="305"/>
      <c r="CG35" s="322"/>
      <c r="CH35" s="335"/>
      <c r="CI35" s="203"/>
      <c r="CJ35" s="202"/>
      <c r="CK35" s="204"/>
      <c r="CL35" s="260"/>
      <c r="CM35" s="305"/>
      <c r="CN35" s="322"/>
      <c r="CO35" s="335"/>
      <c r="CP35" s="203"/>
      <c r="CQ35" s="202"/>
      <c r="CR35" s="204"/>
      <c r="CS35" s="260"/>
      <c r="CT35" s="305"/>
      <c r="CU35" s="322"/>
      <c r="CV35" s="335"/>
      <c r="CW35" s="203"/>
      <c r="CX35" s="202"/>
      <c r="CY35" s="204"/>
      <c r="CZ35" s="260"/>
      <c r="DA35" s="305"/>
      <c r="DB35" s="322"/>
      <c r="DC35" s="335"/>
      <c r="DD35" s="203"/>
      <c r="DE35" s="202"/>
      <c r="DF35" s="204"/>
      <c r="DG35" s="260"/>
      <c r="DH35" s="305"/>
      <c r="DI35" s="322"/>
      <c r="DJ35" s="335"/>
      <c r="DK35" s="203"/>
      <c r="DL35" s="202"/>
      <c r="DM35" s="204"/>
      <c r="DN35" s="260"/>
      <c r="DO35" s="305"/>
      <c r="DP35" s="322"/>
      <c r="DQ35" s="335"/>
      <c r="DR35" s="203"/>
      <c r="DS35" s="202"/>
      <c r="DT35" s="204"/>
      <c r="DU35" s="260"/>
      <c r="DV35" s="305"/>
      <c r="DW35" s="322"/>
      <c r="DX35" s="335"/>
      <c r="DY35" s="203"/>
      <c r="DZ35" s="202"/>
      <c r="EA35" s="204"/>
      <c r="EB35" s="260"/>
      <c r="EC35" s="305"/>
      <c r="ED35" s="322"/>
      <c r="EE35" s="335"/>
      <c r="EF35" s="203"/>
      <c r="EG35" s="202"/>
      <c r="EH35" s="204"/>
      <c r="EI35" s="260"/>
      <c r="EJ35" s="305"/>
      <c r="EK35" s="322"/>
      <c r="EL35" s="335"/>
      <c r="EM35" s="203"/>
      <c r="EN35" s="202"/>
      <c r="EO35" s="204"/>
      <c r="EP35" s="260"/>
      <c r="EQ35" s="305"/>
      <c r="ER35" s="322"/>
      <c r="ES35" s="335"/>
      <c r="ET35" s="203"/>
      <c r="EU35" s="202"/>
      <c r="EV35" s="204"/>
      <c r="EW35" s="260"/>
      <c r="EX35" s="305"/>
      <c r="EY35" s="322"/>
      <c r="EZ35" s="335"/>
      <c r="FA35" s="201"/>
      <c r="FB35" s="202"/>
      <c r="FC35" s="204"/>
      <c r="FD35" s="260"/>
      <c r="FE35" s="305"/>
      <c r="FF35" s="322"/>
      <c r="FG35" s="335"/>
      <c r="FH35" s="201"/>
      <c r="FI35" s="202"/>
      <c r="FJ35" s="204"/>
      <c r="FK35" s="260"/>
      <c r="FL35" s="305"/>
      <c r="FM35" s="322"/>
      <c r="FN35" s="335"/>
      <c r="FO35" s="201"/>
      <c r="FP35" s="202"/>
      <c r="FQ35" s="204"/>
      <c r="FR35" s="260"/>
      <c r="FS35" s="305"/>
      <c r="FT35" s="322"/>
      <c r="FU35" s="335"/>
      <c r="FV35" s="201"/>
      <c r="FW35" s="202"/>
      <c r="FX35" s="204"/>
      <c r="FY35" s="260"/>
      <c r="FZ35" s="305"/>
      <c r="GA35" s="322"/>
      <c r="GB35" s="335"/>
      <c r="GC35" s="201"/>
      <c r="GD35" s="202"/>
      <c r="GH35" s="310">
        <f t="shared" si="0"/>
        <v>0</v>
      </c>
      <c r="GI35" s="305">
        <f t="shared" si="1"/>
        <v>0</v>
      </c>
      <c r="GJ35" s="311" t="str">
        <f>IF(GH35=0,"0",(GH35/(VLOOKUP(GI35,'TC Table'!$A$1:$B$150,2,FALSE))))</f>
        <v>0</v>
      </c>
      <c r="GK35" s="322">
        <f t="shared" si="2"/>
        <v>0</v>
      </c>
      <c r="GL35" s="322">
        <f t="shared" si="3"/>
        <v>0</v>
      </c>
      <c r="GM35" s="325" t="str">
        <f>IF(GK35=0,"0",(GK35/(VLOOKUP(GL35,'TC Table'!$A$1:$B$150,2,FALSE))))</f>
        <v>0</v>
      </c>
      <c r="GN35" s="335">
        <f t="shared" si="4"/>
        <v>0</v>
      </c>
      <c r="GO35" s="335">
        <f t="shared" si="5"/>
        <v>0</v>
      </c>
      <c r="GP35" s="339" t="str">
        <f>IF(GN35=0,"0",(GN35/(VLOOKUP(GO35,'TC Table'!$A$1:$B$150,2,FALSE))))</f>
        <v>0</v>
      </c>
      <c r="GQ35" s="203">
        <f t="shared" si="6"/>
        <v>0</v>
      </c>
      <c r="GR35" s="203">
        <f t="shared" si="7"/>
        <v>0</v>
      </c>
      <c r="GS35" s="257" t="str">
        <f>IF(GQ35=0,"0",(GQ35/(VLOOKUP(GR35,'TC Table'!$A$1:$B$150,2,FALSE))))</f>
        <v>0</v>
      </c>
      <c r="GT35" s="203">
        <f t="shared" si="8"/>
        <v>0</v>
      </c>
      <c r="GU35" s="203">
        <f t="shared" si="9"/>
        <v>0</v>
      </c>
      <c r="GV35" s="255" t="str">
        <f>IF(GT35=0,"0",(GT35/(VLOOKUP(GU35,'TC Table'!$A$1:$B$150,2,FALSE))))</f>
        <v>0</v>
      </c>
    </row>
    <row r="36" spans="1:204" s="157" customFormat="1" ht="12.75" customHeight="1">
      <c r="A36" s="153"/>
      <c r="B36" s="442"/>
      <c r="C36" s="281"/>
      <c r="D36" s="443"/>
      <c r="E36" s="451"/>
      <c r="F36" s="452"/>
      <c r="G36" s="453"/>
      <c r="H36" s="453"/>
      <c r="I36" s="454"/>
      <c r="J36" s="286"/>
      <c r="K36" s="455"/>
      <c r="L36" s="287"/>
      <c r="M36" s="286"/>
      <c r="N36" s="286"/>
      <c r="O36" s="456"/>
      <c r="P36" s="457"/>
      <c r="Q36" s="458"/>
      <c r="R36" s="459"/>
      <c r="S36" s="459"/>
      <c r="T36" s="460"/>
      <c r="U36" s="461"/>
      <c r="V36" s="462"/>
      <c r="W36" s="462"/>
      <c r="X36" s="463"/>
      <c r="Y36" s="464"/>
      <c r="Z36" s="465"/>
      <c r="AA36" s="465"/>
      <c r="AB36" s="466"/>
      <c r="AC36" s="201"/>
      <c r="AD36" s="201"/>
      <c r="AE36" s="202"/>
      <c r="AF36" s="432"/>
      <c r="AG36" s="200"/>
      <c r="AH36" s="200"/>
      <c r="AI36" s="201"/>
      <c r="AJ36" s="447">
        <f t="shared" si="10"/>
      </c>
      <c r="AK36" s="444"/>
      <c r="AL36" s="502"/>
      <c r="AM36" s="598"/>
      <c r="AN36" s="602"/>
      <c r="AO36" s="536"/>
      <c r="AP36" s="506"/>
      <c r="AQ36" s="513"/>
      <c r="AR36" s="513"/>
      <c r="AS36" s="506"/>
      <c r="AT36" s="513"/>
      <c r="AU36" s="513"/>
      <c r="AV36" s="506"/>
      <c r="AW36" s="513"/>
      <c r="AX36" s="513"/>
      <c r="AY36" s="603"/>
      <c r="AZ36" s="652"/>
      <c r="BA36" s="184"/>
      <c r="BB36" s="204"/>
      <c r="BC36" s="260"/>
      <c r="BD36" s="305"/>
      <c r="BE36" s="322"/>
      <c r="BF36" s="335"/>
      <c r="BG36" s="203"/>
      <c r="BH36" s="202"/>
      <c r="BI36" s="204"/>
      <c r="BJ36" s="260"/>
      <c r="BK36" s="305"/>
      <c r="BL36" s="322"/>
      <c r="BM36" s="335"/>
      <c r="BN36" s="203"/>
      <c r="BO36" s="202"/>
      <c r="BP36" s="204"/>
      <c r="BQ36" s="260"/>
      <c r="BR36" s="305"/>
      <c r="BS36" s="322"/>
      <c r="BT36" s="335"/>
      <c r="BU36" s="203"/>
      <c r="BV36" s="202"/>
      <c r="BW36" s="204"/>
      <c r="BX36" s="260"/>
      <c r="BY36" s="305"/>
      <c r="BZ36" s="322"/>
      <c r="CA36" s="335"/>
      <c r="CB36" s="203"/>
      <c r="CC36" s="202"/>
      <c r="CD36" s="204"/>
      <c r="CE36" s="260"/>
      <c r="CF36" s="305"/>
      <c r="CG36" s="322"/>
      <c r="CH36" s="335"/>
      <c r="CI36" s="203"/>
      <c r="CJ36" s="202"/>
      <c r="CK36" s="204"/>
      <c r="CL36" s="260"/>
      <c r="CM36" s="305"/>
      <c r="CN36" s="322"/>
      <c r="CO36" s="335"/>
      <c r="CP36" s="203"/>
      <c r="CQ36" s="202"/>
      <c r="CR36" s="204"/>
      <c r="CS36" s="260"/>
      <c r="CT36" s="305"/>
      <c r="CU36" s="322"/>
      <c r="CV36" s="335"/>
      <c r="CW36" s="203"/>
      <c r="CX36" s="202"/>
      <c r="CY36" s="204"/>
      <c r="CZ36" s="260"/>
      <c r="DA36" s="305"/>
      <c r="DB36" s="322"/>
      <c r="DC36" s="335"/>
      <c r="DD36" s="203"/>
      <c r="DE36" s="202"/>
      <c r="DF36" s="204"/>
      <c r="DG36" s="260"/>
      <c r="DH36" s="305"/>
      <c r="DI36" s="322"/>
      <c r="DJ36" s="335"/>
      <c r="DK36" s="203"/>
      <c r="DL36" s="202"/>
      <c r="DM36" s="204"/>
      <c r="DN36" s="260"/>
      <c r="DO36" s="305"/>
      <c r="DP36" s="322"/>
      <c r="DQ36" s="335"/>
      <c r="DR36" s="203"/>
      <c r="DS36" s="202"/>
      <c r="DT36" s="204"/>
      <c r="DU36" s="260"/>
      <c r="DV36" s="305"/>
      <c r="DW36" s="322"/>
      <c r="DX36" s="335"/>
      <c r="DY36" s="203"/>
      <c r="DZ36" s="202"/>
      <c r="EA36" s="204"/>
      <c r="EB36" s="260"/>
      <c r="EC36" s="305"/>
      <c r="ED36" s="322"/>
      <c r="EE36" s="335"/>
      <c r="EF36" s="203"/>
      <c r="EG36" s="202"/>
      <c r="EH36" s="204"/>
      <c r="EI36" s="260"/>
      <c r="EJ36" s="305"/>
      <c r="EK36" s="322"/>
      <c r="EL36" s="335"/>
      <c r="EM36" s="203"/>
      <c r="EN36" s="202"/>
      <c r="EO36" s="204"/>
      <c r="EP36" s="260"/>
      <c r="EQ36" s="305"/>
      <c r="ER36" s="322"/>
      <c r="ES36" s="335"/>
      <c r="ET36" s="203"/>
      <c r="EU36" s="202"/>
      <c r="EV36" s="204"/>
      <c r="EW36" s="260"/>
      <c r="EX36" s="305"/>
      <c r="EY36" s="322"/>
      <c r="EZ36" s="335"/>
      <c r="FA36" s="201"/>
      <c r="FB36" s="202"/>
      <c r="FC36" s="204"/>
      <c r="FD36" s="260"/>
      <c r="FE36" s="305"/>
      <c r="FF36" s="322"/>
      <c r="FG36" s="335"/>
      <c r="FH36" s="201"/>
      <c r="FI36" s="202"/>
      <c r="FJ36" s="204"/>
      <c r="FK36" s="260"/>
      <c r="FL36" s="305"/>
      <c r="FM36" s="322"/>
      <c r="FN36" s="335"/>
      <c r="FO36" s="201"/>
      <c r="FP36" s="202"/>
      <c r="FQ36" s="204"/>
      <c r="FR36" s="260"/>
      <c r="FS36" s="305"/>
      <c r="FT36" s="322"/>
      <c r="FU36" s="335"/>
      <c r="FV36" s="201"/>
      <c r="FW36" s="202"/>
      <c r="FX36" s="204"/>
      <c r="FY36" s="260"/>
      <c r="FZ36" s="305"/>
      <c r="GA36" s="322"/>
      <c r="GB36" s="335"/>
      <c r="GC36" s="201"/>
      <c r="GD36" s="202"/>
      <c r="GH36" s="310">
        <f t="shared" si="0"/>
        <v>0</v>
      </c>
      <c r="GI36" s="305">
        <f t="shared" si="1"/>
        <v>0</v>
      </c>
      <c r="GJ36" s="311" t="str">
        <f>IF(GH36=0,"0",(GH36/(VLOOKUP(GI36,'TC Table'!$A$1:$B$150,2,FALSE))))</f>
        <v>0</v>
      </c>
      <c r="GK36" s="322">
        <f t="shared" si="2"/>
        <v>0</v>
      </c>
      <c r="GL36" s="322">
        <f t="shared" si="3"/>
        <v>0</v>
      </c>
      <c r="GM36" s="325" t="str">
        <f>IF(GK36=0,"0",(GK36/(VLOOKUP(GL36,'TC Table'!$A$1:$B$150,2,FALSE))))</f>
        <v>0</v>
      </c>
      <c r="GN36" s="335">
        <f t="shared" si="4"/>
        <v>0</v>
      </c>
      <c r="GO36" s="335">
        <f t="shared" si="5"/>
        <v>0</v>
      </c>
      <c r="GP36" s="339" t="str">
        <f>IF(GN36=0,"0",(GN36/(VLOOKUP(GO36,'TC Table'!$A$1:$B$150,2,FALSE))))</f>
        <v>0</v>
      </c>
      <c r="GQ36" s="203">
        <f t="shared" si="6"/>
        <v>0</v>
      </c>
      <c r="GR36" s="203">
        <f t="shared" si="7"/>
        <v>0</v>
      </c>
      <c r="GS36" s="257" t="str">
        <f>IF(GQ36=0,"0",(GQ36/(VLOOKUP(GR36,'TC Table'!$A$1:$B$150,2,FALSE))))</f>
        <v>0</v>
      </c>
      <c r="GT36" s="203">
        <f t="shared" si="8"/>
        <v>0</v>
      </c>
      <c r="GU36" s="203">
        <f t="shared" si="9"/>
        <v>0</v>
      </c>
      <c r="GV36" s="255" t="str">
        <f>IF(GT36=0,"0",(GT36/(VLOOKUP(GU36,'TC Table'!$A$1:$B$150,2,FALSE))))</f>
        <v>0</v>
      </c>
    </row>
    <row r="37" spans="1:204" s="157" customFormat="1" ht="12.75" customHeight="1">
      <c r="A37" s="153"/>
      <c r="B37" s="442"/>
      <c r="C37" s="281"/>
      <c r="D37" s="443"/>
      <c r="E37" s="451"/>
      <c r="F37" s="452"/>
      <c r="G37" s="453"/>
      <c r="H37" s="453"/>
      <c r="I37" s="454"/>
      <c r="J37" s="286"/>
      <c r="K37" s="455"/>
      <c r="L37" s="287"/>
      <c r="M37" s="286"/>
      <c r="N37" s="286"/>
      <c r="O37" s="456"/>
      <c r="P37" s="457"/>
      <c r="Q37" s="458"/>
      <c r="R37" s="459"/>
      <c r="S37" s="459"/>
      <c r="T37" s="460"/>
      <c r="U37" s="461"/>
      <c r="V37" s="462"/>
      <c r="W37" s="462"/>
      <c r="X37" s="463"/>
      <c r="Y37" s="464"/>
      <c r="Z37" s="465"/>
      <c r="AA37" s="465"/>
      <c r="AB37" s="466"/>
      <c r="AC37" s="201"/>
      <c r="AD37" s="201"/>
      <c r="AE37" s="202"/>
      <c r="AF37" s="432"/>
      <c r="AG37" s="200"/>
      <c r="AH37" s="200"/>
      <c r="AI37" s="201"/>
      <c r="AJ37" s="447">
        <f t="shared" si="10"/>
      </c>
      <c r="AK37" s="444"/>
      <c r="AL37" s="502"/>
      <c r="AM37" s="598"/>
      <c r="AN37" s="602"/>
      <c r="AO37" s="536"/>
      <c r="AP37" s="506"/>
      <c r="AQ37" s="513"/>
      <c r="AR37" s="513"/>
      <c r="AS37" s="506"/>
      <c r="AT37" s="513"/>
      <c r="AU37" s="513"/>
      <c r="AV37" s="506"/>
      <c r="AW37" s="513"/>
      <c r="AX37" s="513"/>
      <c r="AY37" s="603"/>
      <c r="AZ37" s="652"/>
      <c r="BA37" s="184"/>
      <c r="BB37" s="204"/>
      <c r="BC37" s="260"/>
      <c r="BD37" s="305"/>
      <c r="BE37" s="322"/>
      <c r="BF37" s="335"/>
      <c r="BG37" s="203"/>
      <c r="BH37" s="202"/>
      <c r="BI37" s="204"/>
      <c r="BJ37" s="260"/>
      <c r="BK37" s="305"/>
      <c r="BL37" s="322"/>
      <c r="BM37" s="335"/>
      <c r="BN37" s="203"/>
      <c r="BO37" s="202"/>
      <c r="BP37" s="204"/>
      <c r="BQ37" s="260"/>
      <c r="BR37" s="305"/>
      <c r="BS37" s="322"/>
      <c r="BT37" s="335"/>
      <c r="BU37" s="203"/>
      <c r="BV37" s="202"/>
      <c r="BW37" s="204"/>
      <c r="BX37" s="260"/>
      <c r="BY37" s="305"/>
      <c r="BZ37" s="322"/>
      <c r="CA37" s="335"/>
      <c r="CB37" s="203"/>
      <c r="CC37" s="202"/>
      <c r="CD37" s="204"/>
      <c r="CE37" s="260"/>
      <c r="CF37" s="305"/>
      <c r="CG37" s="322"/>
      <c r="CH37" s="335"/>
      <c r="CI37" s="203"/>
      <c r="CJ37" s="202"/>
      <c r="CK37" s="204"/>
      <c r="CL37" s="260"/>
      <c r="CM37" s="305"/>
      <c r="CN37" s="322"/>
      <c r="CO37" s="335"/>
      <c r="CP37" s="203"/>
      <c r="CQ37" s="202"/>
      <c r="CR37" s="204"/>
      <c r="CS37" s="260"/>
      <c r="CT37" s="305"/>
      <c r="CU37" s="322"/>
      <c r="CV37" s="335"/>
      <c r="CW37" s="203"/>
      <c r="CX37" s="202"/>
      <c r="CY37" s="204"/>
      <c r="CZ37" s="260"/>
      <c r="DA37" s="305"/>
      <c r="DB37" s="322"/>
      <c r="DC37" s="335"/>
      <c r="DD37" s="203"/>
      <c r="DE37" s="202"/>
      <c r="DF37" s="204"/>
      <c r="DG37" s="260"/>
      <c r="DH37" s="305"/>
      <c r="DI37" s="322"/>
      <c r="DJ37" s="335"/>
      <c r="DK37" s="203"/>
      <c r="DL37" s="202"/>
      <c r="DM37" s="204"/>
      <c r="DN37" s="260"/>
      <c r="DO37" s="305"/>
      <c r="DP37" s="322"/>
      <c r="DQ37" s="335"/>
      <c r="DR37" s="203"/>
      <c r="DS37" s="202"/>
      <c r="DT37" s="204"/>
      <c r="DU37" s="260"/>
      <c r="DV37" s="305"/>
      <c r="DW37" s="322"/>
      <c r="DX37" s="335"/>
      <c r="DY37" s="203"/>
      <c r="DZ37" s="202"/>
      <c r="EA37" s="204"/>
      <c r="EB37" s="260"/>
      <c r="EC37" s="305"/>
      <c r="ED37" s="322"/>
      <c r="EE37" s="335"/>
      <c r="EF37" s="203"/>
      <c r="EG37" s="202"/>
      <c r="EH37" s="204"/>
      <c r="EI37" s="260"/>
      <c r="EJ37" s="305"/>
      <c r="EK37" s="322"/>
      <c r="EL37" s="335"/>
      <c r="EM37" s="203"/>
      <c r="EN37" s="202"/>
      <c r="EO37" s="204"/>
      <c r="EP37" s="260"/>
      <c r="EQ37" s="305"/>
      <c r="ER37" s="322"/>
      <c r="ES37" s="335"/>
      <c r="ET37" s="203"/>
      <c r="EU37" s="202"/>
      <c r="EV37" s="204"/>
      <c r="EW37" s="260"/>
      <c r="EX37" s="305"/>
      <c r="EY37" s="322"/>
      <c r="EZ37" s="335"/>
      <c r="FA37" s="201"/>
      <c r="FB37" s="202"/>
      <c r="FC37" s="204"/>
      <c r="FD37" s="260"/>
      <c r="FE37" s="305"/>
      <c r="FF37" s="322"/>
      <c r="FG37" s="335"/>
      <c r="FH37" s="201"/>
      <c r="FI37" s="202"/>
      <c r="FJ37" s="204"/>
      <c r="FK37" s="260"/>
      <c r="FL37" s="305"/>
      <c r="FM37" s="322"/>
      <c r="FN37" s="335"/>
      <c r="FO37" s="201"/>
      <c r="FP37" s="202"/>
      <c r="FQ37" s="204"/>
      <c r="FR37" s="260"/>
      <c r="FS37" s="305"/>
      <c r="FT37" s="322"/>
      <c r="FU37" s="335"/>
      <c r="FV37" s="201"/>
      <c r="FW37" s="202"/>
      <c r="FX37" s="204"/>
      <c r="FY37" s="260"/>
      <c r="FZ37" s="305"/>
      <c r="GA37" s="322"/>
      <c r="GB37" s="335"/>
      <c r="GC37" s="201"/>
      <c r="GD37" s="202"/>
      <c r="GH37" s="310">
        <f t="shared" si="0"/>
        <v>0</v>
      </c>
      <c r="GI37" s="305">
        <f t="shared" si="1"/>
        <v>0</v>
      </c>
      <c r="GJ37" s="311" t="str">
        <f>IF(GH37=0,"0",(GH37/(VLOOKUP(GI37,'TC Table'!$A$1:$B$150,2,FALSE))))</f>
        <v>0</v>
      </c>
      <c r="GK37" s="322">
        <f t="shared" si="2"/>
        <v>0</v>
      </c>
      <c r="GL37" s="322">
        <f t="shared" si="3"/>
        <v>0</v>
      </c>
      <c r="GM37" s="325" t="str">
        <f>IF(GK37=0,"0",(GK37/(VLOOKUP(GL37,'TC Table'!$A$1:$B$150,2,FALSE))))</f>
        <v>0</v>
      </c>
      <c r="GN37" s="335">
        <f t="shared" si="4"/>
        <v>0</v>
      </c>
      <c r="GO37" s="335">
        <f t="shared" si="5"/>
        <v>0</v>
      </c>
      <c r="GP37" s="339" t="str">
        <f>IF(GN37=0,"0",(GN37/(VLOOKUP(GO37,'TC Table'!$A$1:$B$150,2,FALSE))))</f>
        <v>0</v>
      </c>
      <c r="GQ37" s="203">
        <f t="shared" si="6"/>
        <v>0</v>
      </c>
      <c r="GR37" s="203">
        <f t="shared" si="7"/>
        <v>0</v>
      </c>
      <c r="GS37" s="257" t="str">
        <f>IF(GQ37=0,"0",(GQ37/(VLOOKUP(GR37,'TC Table'!$A$1:$B$150,2,FALSE))))</f>
        <v>0</v>
      </c>
      <c r="GT37" s="203">
        <f t="shared" si="8"/>
        <v>0</v>
      </c>
      <c r="GU37" s="203">
        <f t="shared" si="9"/>
        <v>0</v>
      </c>
      <c r="GV37" s="255" t="str">
        <f>IF(GT37=0,"0",(GT37/(VLOOKUP(GU37,'TC Table'!$A$1:$B$150,2,FALSE))))</f>
        <v>0</v>
      </c>
    </row>
    <row r="38" spans="1:204" s="157" customFormat="1" ht="12.75" customHeight="1">
      <c r="A38" s="153"/>
      <c r="B38" s="442"/>
      <c r="C38" s="281"/>
      <c r="D38" s="443"/>
      <c r="E38" s="451"/>
      <c r="F38" s="452"/>
      <c r="G38" s="453"/>
      <c r="H38" s="453"/>
      <c r="I38" s="454"/>
      <c r="J38" s="286"/>
      <c r="K38" s="455"/>
      <c r="L38" s="287"/>
      <c r="M38" s="286"/>
      <c r="N38" s="286"/>
      <c r="O38" s="456"/>
      <c r="P38" s="457"/>
      <c r="Q38" s="458"/>
      <c r="R38" s="459"/>
      <c r="S38" s="459"/>
      <c r="T38" s="460"/>
      <c r="U38" s="461"/>
      <c r="V38" s="462"/>
      <c r="W38" s="462"/>
      <c r="X38" s="463"/>
      <c r="Y38" s="464"/>
      <c r="Z38" s="465"/>
      <c r="AA38" s="465"/>
      <c r="AB38" s="466"/>
      <c r="AC38" s="201"/>
      <c r="AD38" s="201"/>
      <c r="AE38" s="202"/>
      <c r="AF38" s="432"/>
      <c r="AG38" s="200"/>
      <c r="AH38" s="200"/>
      <c r="AI38" s="201"/>
      <c r="AJ38" s="447">
        <f t="shared" si="10"/>
      </c>
      <c r="AK38" s="444"/>
      <c r="AL38" s="502"/>
      <c r="AM38" s="598"/>
      <c r="AN38" s="602"/>
      <c r="AO38" s="536"/>
      <c r="AP38" s="506"/>
      <c r="AQ38" s="513"/>
      <c r="AR38" s="513"/>
      <c r="AS38" s="506"/>
      <c r="AT38" s="513"/>
      <c r="AU38" s="513"/>
      <c r="AV38" s="506"/>
      <c r="AW38" s="513"/>
      <c r="AX38" s="513"/>
      <c r="AY38" s="603"/>
      <c r="AZ38" s="652"/>
      <c r="BA38" s="184"/>
      <c r="BB38" s="204"/>
      <c r="BC38" s="260"/>
      <c r="BD38" s="305"/>
      <c r="BE38" s="322"/>
      <c r="BF38" s="335"/>
      <c r="BG38" s="203"/>
      <c r="BH38" s="202"/>
      <c r="BI38" s="204"/>
      <c r="BJ38" s="260"/>
      <c r="BK38" s="305"/>
      <c r="BL38" s="322"/>
      <c r="BM38" s="335"/>
      <c r="BN38" s="203"/>
      <c r="BO38" s="202"/>
      <c r="BP38" s="204"/>
      <c r="BQ38" s="260"/>
      <c r="BR38" s="305"/>
      <c r="BS38" s="322"/>
      <c r="BT38" s="335"/>
      <c r="BU38" s="203"/>
      <c r="BV38" s="202"/>
      <c r="BW38" s="204"/>
      <c r="BX38" s="260"/>
      <c r="BY38" s="305"/>
      <c r="BZ38" s="322"/>
      <c r="CA38" s="335"/>
      <c r="CB38" s="203"/>
      <c r="CC38" s="202"/>
      <c r="CD38" s="204"/>
      <c r="CE38" s="260"/>
      <c r="CF38" s="305"/>
      <c r="CG38" s="322"/>
      <c r="CH38" s="335"/>
      <c r="CI38" s="203"/>
      <c r="CJ38" s="202"/>
      <c r="CK38" s="204"/>
      <c r="CL38" s="260"/>
      <c r="CM38" s="305"/>
      <c r="CN38" s="322"/>
      <c r="CO38" s="335"/>
      <c r="CP38" s="203"/>
      <c r="CQ38" s="202"/>
      <c r="CR38" s="204"/>
      <c r="CS38" s="260"/>
      <c r="CT38" s="305"/>
      <c r="CU38" s="322"/>
      <c r="CV38" s="335"/>
      <c r="CW38" s="203"/>
      <c r="CX38" s="202"/>
      <c r="CY38" s="204"/>
      <c r="CZ38" s="260"/>
      <c r="DA38" s="305"/>
      <c r="DB38" s="322"/>
      <c r="DC38" s="335"/>
      <c r="DD38" s="203"/>
      <c r="DE38" s="202"/>
      <c r="DF38" s="204"/>
      <c r="DG38" s="260"/>
      <c r="DH38" s="305"/>
      <c r="DI38" s="322"/>
      <c r="DJ38" s="335"/>
      <c r="DK38" s="203"/>
      <c r="DL38" s="202"/>
      <c r="DM38" s="204"/>
      <c r="DN38" s="260"/>
      <c r="DO38" s="305"/>
      <c r="DP38" s="322"/>
      <c r="DQ38" s="335"/>
      <c r="DR38" s="203"/>
      <c r="DS38" s="202"/>
      <c r="DT38" s="204"/>
      <c r="DU38" s="260"/>
      <c r="DV38" s="305"/>
      <c r="DW38" s="322"/>
      <c r="DX38" s="335"/>
      <c r="DY38" s="203"/>
      <c r="DZ38" s="202"/>
      <c r="EA38" s="204"/>
      <c r="EB38" s="260"/>
      <c r="EC38" s="305"/>
      <c r="ED38" s="322"/>
      <c r="EE38" s="335"/>
      <c r="EF38" s="203"/>
      <c r="EG38" s="202"/>
      <c r="EH38" s="204"/>
      <c r="EI38" s="260"/>
      <c r="EJ38" s="305"/>
      <c r="EK38" s="322"/>
      <c r="EL38" s="335"/>
      <c r="EM38" s="203"/>
      <c r="EN38" s="202"/>
      <c r="EO38" s="204"/>
      <c r="EP38" s="260"/>
      <c r="EQ38" s="305"/>
      <c r="ER38" s="322"/>
      <c r="ES38" s="335"/>
      <c r="ET38" s="203"/>
      <c r="EU38" s="202"/>
      <c r="EV38" s="204"/>
      <c r="EW38" s="260"/>
      <c r="EX38" s="305"/>
      <c r="EY38" s="322"/>
      <c r="EZ38" s="335"/>
      <c r="FA38" s="201"/>
      <c r="FB38" s="202"/>
      <c r="FC38" s="204"/>
      <c r="FD38" s="260"/>
      <c r="FE38" s="305"/>
      <c r="FF38" s="322"/>
      <c r="FG38" s="335"/>
      <c r="FH38" s="201"/>
      <c r="FI38" s="202"/>
      <c r="FJ38" s="204"/>
      <c r="FK38" s="260"/>
      <c r="FL38" s="305"/>
      <c r="FM38" s="322"/>
      <c r="FN38" s="335"/>
      <c r="FO38" s="201"/>
      <c r="FP38" s="202"/>
      <c r="FQ38" s="204"/>
      <c r="FR38" s="260"/>
      <c r="FS38" s="305"/>
      <c r="FT38" s="322"/>
      <c r="FU38" s="335"/>
      <c r="FV38" s="201"/>
      <c r="FW38" s="202"/>
      <c r="FX38" s="204"/>
      <c r="FY38" s="260"/>
      <c r="FZ38" s="305"/>
      <c r="GA38" s="322"/>
      <c r="GB38" s="335"/>
      <c r="GC38" s="201"/>
      <c r="GD38" s="202"/>
      <c r="GH38" s="310">
        <f t="shared" si="0"/>
        <v>0</v>
      </c>
      <c r="GI38" s="305">
        <f t="shared" si="1"/>
        <v>0</v>
      </c>
      <c r="GJ38" s="311" t="str">
        <f>IF(GH38=0,"0",(GH38/(VLOOKUP(GI38,'TC Table'!$A$1:$B$150,2,FALSE))))</f>
        <v>0</v>
      </c>
      <c r="GK38" s="322">
        <f t="shared" si="2"/>
        <v>0</v>
      </c>
      <c r="GL38" s="322">
        <f t="shared" si="3"/>
        <v>0</v>
      </c>
      <c r="GM38" s="325" t="str">
        <f>IF(GK38=0,"0",(GK38/(VLOOKUP(GL38,'TC Table'!$A$1:$B$150,2,FALSE))))</f>
        <v>0</v>
      </c>
      <c r="GN38" s="335">
        <f t="shared" si="4"/>
        <v>0</v>
      </c>
      <c r="GO38" s="335">
        <f t="shared" si="5"/>
        <v>0</v>
      </c>
      <c r="GP38" s="339" t="str">
        <f>IF(GN38=0,"0",(GN38/(VLOOKUP(GO38,'TC Table'!$A$1:$B$150,2,FALSE))))</f>
        <v>0</v>
      </c>
      <c r="GQ38" s="203">
        <f t="shared" si="6"/>
        <v>0</v>
      </c>
      <c r="GR38" s="203">
        <f t="shared" si="7"/>
        <v>0</v>
      </c>
      <c r="GS38" s="257" t="str">
        <f>IF(GQ38=0,"0",(GQ38/(VLOOKUP(GR38,'TC Table'!$A$1:$B$150,2,FALSE))))</f>
        <v>0</v>
      </c>
      <c r="GT38" s="203">
        <f t="shared" si="8"/>
        <v>0</v>
      </c>
      <c r="GU38" s="203">
        <f t="shared" si="9"/>
        <v>0</v>
      </c>
      <c r="GV38" s="255" t="str">
        <f>IF(GT38=0,"0",(GT38/(VLOOKUP(GU38,'TC Table'!$A$1:$B$150,2,FALSE))))</f>
        <v>0</v>
      </c>
    </row>
    <row r="39" spans="1:204" s="157" customFormat="1" ht="12.75" customHeight="1">
      <c r="A39" s="153"/>
      <c r="B39" s="442"/>
      <c r="C39" s="281"/>
      <c r="D39" s="443"/>
      <c r="E39" s="451"/>
      <c r="F39" s="452"/>
      <c r="G39" s="453"/>
      <c r="H39" s="453"/>
      <c r="I39" s="454"/>
      <c r="J39" s="286"/>
      <c r="K39" s="455"/>
      <c r="L39" s="287"/>
      <c r="M39" s="286"/>
      <c r="N39" s="286"/>
      <c r="O39" s="456"/>
      <c r="P39" s="457"/>
      <c r="Q39" s="458"/>
      <c r="R39" s="459"/>
      <c r="S39" s="459"/>
      <c r="T39" s="460"/>
      <c r="U39" s="461"/>
      <c r="V39" s="462"/>
      <c r="W39" s="462"/>
      <c r="X39" s="463"/>
      <c r="Y39" s="464"/>
      <c r="Z39" s="465"/>
      <c r="AA39" s="465"/>
      <c r="AB39" s="466"/>
      <c r="AC39" s="201"/>
      <c r="AD39" s="201"/>
      <c r="AE39" s="202"/>
      <c r="AF39" s="432"/>
      <c r="AG39" s="200"/>
      <c r="AH39" s="200"/>
      <c r="AI39" s="201"/>
      <c r="AJ39" s="447">
        <f t="shared" si="10"/>
      </c>
      <c r="AK39" s="444"/>
      <c r="AL39" s="502"/>
      <c r="AM39" s="598"/>
      <c r="AN39" s="602"/>
      <c r="AO39" s="536"/>
      <c r="AP39" s="506"/>
      <c r="AQ39" s="513"/>
      <c r="AR39" s="513"/>
      <c r="AS39" s="506"/>
      <c r="AT39" s="513"/>
      <c r="AU39" s="513"/>
      <c r="AV39" s="506"/>
      <c r="AW39" s="513"/>
      <c r="AX39" s="513"/>
      <c r="AY39" s="603"/>
      <c r="AZ39" s="652"/>
      <c r="BA39" s="184"/>
      <c r="BB39" s="204"/>
      <c r="BC39" s="260"/>
      <c r="BD39" s="305"/>
      <c r="BE39" s="322"/>
      <c r="BF39" s="335"/>
      <c r="BG39" s="203"/>
      <c r="BH39" s="202"/>
      <c r="BI39" s="204"/>
      <c r="BJ39" s="260"/>
      <c r="BK39" s="305"/>
      <c r="BL39" s="322"/>
      <c r="BM39" s="335"/>
      <c r="BN39" s="203"/>
      <c r="BO39" s="202"/>
      <c r="BP39" s="204"/>
      <c r="BQ39" s="260"/>
      <c r="BR39" s="305"/>
      <c r="BS39" s="322"/>
      <c r="BT39" s="335"/>
      <c r="BU39" s="203"/>
      <c r="BV39" s="202"/>
      <c r="BW39" s="204"/>
      <c r="BX39" s="260"/>
      <c r="BY39" s="305"/>
      <c r="BZ39" s="322"/>
      <c r="CA39" s="335"/>
      <c r="CB39" s="203"/>
      <c r="CC39" s="202"/>
      <c r="CD39" s="204"/>
      <c r="CE39" s="260"/>
      <c r="CF39" s="305"/>
      <c r="CG39" s="322"/>
      <c r="CH39" s="335"/>
      <c r="CI39" s="203"/>
      <c r="CJ39" s="202"/>
      <c r="CK39" s="204"/>
      <c r="CL39" s="260"/>
      <c r="CM39" s="305"/>
      <c r="CN39" s="322"/>
      <c r="CO39" s="335"/>
      <c r="CP39" s="203"/>
      <c r="CQ39" s="202"/>
      <c r="CR39" s="204"/>
      <c r="CS39" s="260"/>
      <c r="CT39" s="305"/>
      <c r="CU39" s="322"/>
      <c r="CV39" s="335"/>
      <c r="CW39" s="203"/>
      <c r="CX39" s="202"/>
      <c r="CY39" s="204"/>
      <c r="CZ39" s="260"/>
      <c r="DA39" s="305"/>
      <c r="DB39" s="322"/>
      <c r="DC39" s="335"/>
      <c r="DD39" s="203"/>
      <c r="DE39" s="202"/>
      <c r="DF39" s="204"/>
      <c r="DG39" s="260"/>
      <c r="DH39" s="305"/>
      <c r="DI39" s="322"/>
      <c r="DJ39" s="335"/>
      <c r="DK39" s="203"/>
      <c r="DL39" s="202"/>
      <c r="DM39" s="204"/>
      <c r="DN39" s="260"/>
      <c r="DO39" s="305"/>
      <c r="DP39" s="322"/>
      <c r="DQ39" s="335"/>
      <c r="DR39" s="203"/>
      <c r="DS39" s="202"/>
      <c r="DT39" s="204"/>
      <c r="DU39" s="260"/>
      <c r="DV39" s="305"/>
      <c r="DW39" s="322"/>
      <c r="DX39" s="335"/>
      <c r="DY39" s="203"/>
      <c r="DZ39" s="202"/>
      <c r="EA39" s="204"/>
      <c r="EB39" s="260"/>
      <c r="EC39" s="305"/>
      <c r="ED39" s="322"/>
      <c r="EE39" s="335"/>
      <c r="EF39" s="203"/>
      <c r="EG39" s="202"/>
      <c r="EH39" s="204"/>
      <c r="EI39" s="260"/>
      <c r="EJ39" s="305"/>
      <c r="EK39" s="322"/>
      <c r="EL39" s="335"/>
      <c r="EM39" s="203"/>
      <c r="EN39" s="202"/>
      <c r="EO39" s="204"/>
      <c r="EP39" s="260"/>
      <c r="EQ39" s="305"/>
      <c r="ER39" s="322"/>
      <c r="ES39" s="335"/>
      <c r="ET39" s="203"/>
      <c r="EU39" s="202"/>
      <c r="EV39" s="204"/>
      <c r="EW39" s="260"/>
      <c r="EX39" s="305"/>
      <c r="EY39" s="322"/>
      <c r="EZ39" s="335"/>
      <c r="FA39" s="201"/>
      <c r="FB39" s="202"/>
      <c r="FC39" s="204"/>
      <c r="FD39" s="260"/>
      <c r="FE39" s="305"/>
      <c r="FF39" s="322"/>
      <c r="FG39" s="335"/>
      <c r="FH39" s="201"/>
      <c r="FI39" s="202"/>
      <c r="FJ39" s="204"/>
      <c r="FK39" s="260"/>
      <c r="FL39" s="305"/>
      <c r="FM39" s="322"/>
      <c r="FN39" s="335"/>
      <c r="FO39" s="201"/>
      <c r="FP39" s="202"/>
      <c r="FQ39" s="204"/>
      <c r="FR39" s="260"/>
      <c r="FS39" s="305"/>
      <c r="FT39" s="322"/>
      <c r="FU39" s="335"/>
      <c r="FV39" s="201"/>
      <c r="FW39" s="202"/>
      <c r="FX39" s="204"/>
      <c r="FY39" s="260"/>
      <c r="FZ39" s="305"/>
      <c r="GA39" s="322"/>
      <c r="GB39" s="335"/>
      <c r="GC39" s="201"/>
      <c r="GD39" s="202"/>
      <c r="GH39" s="310">
        <f t="shared" si="0"/>
        <v>0</v>
      </c>
      <c r="GI39" s="305">
        <f t="shared" si="1"/>
        <v>0</v>
      </c>
      <c r="GJ39" s="311" t="str">
        <f>IF(GH39=0,"0",(GH39/(VLOOKUP(GI39,'TC Table'!$A$1:$B$150,2,FALSE))))</f>
        <v>0</v>
      </c>
      <c r="GK39" s="322">
        <f t="shared" si="2"/>
        <v>0</v>
      </c>
      <c r="GL39" s="322">
        <f t="shared" si="3"/>
        <v>0</v>
      </c>
      <c r="GM39" s="325" t="str">
        <f>IF(GK39=0,"0",(GK39/(VLOOKUP(GL39,'TC Table'!$A$1:$B$150,2,FALSE))))</f>
        <v>0</v>
      </c>
      <c r="GN39" s="335">
        <f t="shared" si="4"/>
        <v>0</v>
      </c>
      <c r="GO39" s="335">
        <f t="shared" si="5"/>
        <v>0</v>
      </c>
      <c r="GP39" s="339" t="str">
        <f>IF(GN39=0,"0",(GN39/(VLOOKUP(GO39,'TC Table'!$A$1:$B$150,2,FALSE))))</f>
        <v>0</v>
      </c>
      <c r="GQ39" s="203">
        <f t="shared" si="6"/>
        <v>0</v>
      </c>
      <c r="GR39" s="203">
        <f t="shared" si="7"/>
        <v>0</v>
      </c>
      <c r="GS39" s="257" t="str">
        <f>IF(GQ39=0,"0",(GQ39/(VLOOKUP(GR39,'TC Table'!$A$1:$B$150,2,FALSE))))</f>
        <v>0</v>
      </c>
      <c r="GT39" s="203">
        <f t="shared" si="8"/>
        <v>0</v>
      </c>
      <c r="GU39" s="203">
        <f t="shared" si="9"/>
        <v>0</v>
      </c>
      <c r="GV39" s="255" t="str">
        <f>IF(GT39=0,"0",(GT39/(VLOOKUP(GU39,'TC Table'!$A$1:$B$150,2,FALSE))))</f>
        <v>0</v>
      </c>
    </row>
    <row r="40" spans="1:204" s="157" customFormat="1" ht="12.75" customHeight="1">
      <c r="A40" s="153"/>
      <c r="B40" s="442"/>
      <c r="C40" s="281"/>
      <c r="D40" s="443"/>
      <c r="E40" s="451"/>
      <c r="F40" s="452"/>
      <c r="G40" s="453"/>
      <c r="H40" s="453"/>
      <c r="I40" s="454"/>
      <c r="J40" s="286"/>
      <c r="K40" s="455"/>
      <c r="L40" s="287"/>
      <c r="M40" s="286"/>
      <c r="N40" s="286"/>
      <c r="O40" s="456"/>
      <c r="P40" s="457"/>
      <c r="Q40" s="458"/>
      <c r="R40" s="459"/>
      <c r="S40" s="459"/>
      <c r="T40" s="460"/>
      <c r="U40" s="461"/>
      <c r="V40" s="462"/>
      <c r="W40" s="462"/>
      <c r="X40" s="463"/>
      <c r="Y40" s="464"/>
      <c r="Z40" s="465"/>
      <c r="AA40" s="465"/>
      <c r="AB40" s="466"/>
      <c r="AC40" s="201"/>
      <c r="AD40" s="201"/>
      <c r="AE40" s="202"/>
      <c r="AF40" s="432"/>
      <c r="AG40" s="200"/>
      <c r="AH40" s="200"/>
      <c r="AI40" s="201"/>
      <c r="AJ40" s="447">
        <f t="shared" si="10"/>
      </c>
      <c r="AK40" s="444"/>
      <c r="AL40" s="502"/>
      <c r="AM40" s="598"/>
      <c r="AN40" s="602"/>
      <c r="AO40" s="536"/>
      <c r="AP40" s="506"/>
      <c r="AQ40" s="513"/>
      <c r="AR40" s="513"/>
      <c r="AS40" s="506"/>
      <c r="AT40" s="513"/>
      <c r="AU40" s="513"/>
      <c r="AV40" s="506"/>
      <c r="AW40" s="513"/>
      <c r="AX40" s="513"/>
      <c r="AY40" s="603"/>
      <c r="AZ40" s="652"/>
      <c r="BA40" s="184"/>
      <c r="BB40" s="204"/>
      <c r="BC40" s="260"/>
      <c r="BD40" s="305"/>
      <c r="BE40" s="322"/>
      <c r="BF40" s="335"/>
      <c r="BG40" s="203"/>
      <c r="BH40" s="202"/>
      <c r="BI40" s="204"/>
      <c r="BJ40" s="260"/>
      <c r="BK40" s="305"/>
      <c r="BL40" s="322"/>
      <c r="BM40" s="335"/>
      <c r="BN40" s="203"/>
      <c r="BO40" s="202"/>
      <c r="BP40" s="204"/>
      <c r="BQ40" s="260"/>
      <c r="BR40" s="305"/>
      <c r="BS40" s="322"/>
      <c r="BT40" s="335"/>
      <c r="BU40" s="203"/>
      <c r="BV40" s="202"/>
      <c r="BW40" s="204"/>
      <c r="BX40" s="260"/>
      <c r="BY40" s="305"/>
      <c r="BZ40" s="322"/>
      <c r="CA40" s="335"/>
      <c r="CB40" s="203"/>
      <c r="CC40" s="202"/>
      <c r="CD40" s="204"/>
      <c r="CE40" s="260"/>
      <c r="CF40" s="305"/>
      <c r="CG40" s="322"/>
      <c r="CH40" s="335"/>
      <c r="CI40" s="203"/>
      <c r="CJ40" s="202"/>
      <c r="CK40" s="204"/>
      <c r="CL40" s="260"/>
      <c r="CM40" s="305"/>
      <c r="CN40" s="322"/>
      <c r="CO40" s="335"/>
      <c r="CP40" s="203"/>
      <c r="CQ40" s="202"/>
      <c r="CR40" s="204"/>
      <c r="CS40" s="260"/>
      <c r="CT40" s="305"/>
      <c r="CU40" s="322"/>
      <c r="CV40" s="335"/>
      <c r="CW40" s="203"/>
      <c r="CX40" s="202"/>
      <c r="CY40" s="204"/>
      <c r="CZ40" s="260"/>
      <c r="DA40" s="305"/>
      <c r="DB40" s="322"/>
      <c r="DC40" s="335"/>
      <c r="DD40" s="203"/>
      <c r="DE40" s="202"/>
      <c r="DF40" s="204"/>
      <c r="DG40" s="260"/>
      <c r="DH40" s="305"/>
      <c r="DI40" s="322"/>
      <c r="DJ40" s="335"/>
      <c r="DK40" s="203"/>
      <c r="DL40" s="202"/>
      <c r="DM40" s="204"/>
      <c r="DN40" s="260"/>
      <c r="DO40" s="305"/>
      <c r="DP40" s="322"/>
      <c r="DQ40" s="335"/>
      <c r="DR40" s="203"/>
      <c r="DS40" s="202"/>
      <c r="DT40" s="204"/>
      <c r="DU40" s="260"/>
      <c r="DV40" s="305"/>
      <c r="DW40" s="322"/>
      <c r="DX40" s="335"/>
      <c r="DY40" s="203"/>
      <c r="DZ40" s="202"/>
      <c r="EA40" s="204"/>
      <c r="EB40" s="260"/>
      <c r="EC40" s="305"/>
      <c r="ED40" s="322"/>
      <c r="EE40" s="335"/>
      <c r="EF40" s="203"/>
      <c r="EG40" s="202"/>
      <c r="EH40" s="204"/>
      <c r="EI40" s="260"/>
      <c r="EJ40" s="305"/>
      <c r="EK40" s="322"/>
      <c r="EL40" s="335"/>
      <c r="EM40" s="203"/>
      <c r="EN40" s="202"/>
      <c r="EO40" s="204"/>
      <c r="EP40" s="260"/>
      <c r="EQ40" s="305"/>
      <c r="ER40" s="322"/>
      <c r="ES40" s="335"/>
      <c r="ET40" s="203"/>
      <c r="EU40" s="202"/>
      <c r="EV40" s="204"/>
      <c r="EW40" s="260"/>
      <c r="EX40" s="305"/>
      <c r="EY40" s="322"/>
      <c r="EZ40" s="335"/>
      <c r="FA40" s="201"/>
      <c r="FB40" s="202"/>
      <c r="FC40" s="204"/>
      <c r="FD40" s="260"/>
      <c r="FE40" s="305"/>
      <c r="FF40" s="322"/>
      <c r="FG40" s="335"/>
      <c r="FH40" s="201"/>
      <c r="FI40" s="202"/>
      <c r="FJ40" s="204"/>
      <c r="FK40" s="260"/>
      <c r="FL40" s="305"/>
      <c r="FM40" s="322"/>
      <c r="FN40" s="335"/>
      <c r="FO40" s="201"/>
      <c r="FP40" s="202"/>
      <c r="FQ40" s="204"/>
      <c r="FR40" s="260"/>
      <c r="FS40" s="305"/>
      <c r="FT40" s="322"/>
      <c r="FU40" s="335"/>
      <c r="FV40" s="201"/>
      <c r="FW40" s="202"/>
      <c r="FX40" s="204"/>
      <c r="FY40" s="260"/>
      <c r="FZ40" s="305"/>
      <c r="GA40" s="322"/>
      <c r="GB40" s="335"/>
      <c r="GC40" s="201"/>
      <c r="GD40" s="202"/>
      <c r="GH40" s="310">
        <f t="shared" si="0"/>
        <v>0</v>
      </c>
      <c r="GI40" s="305">
        <f t="shared" si="1"/>
        <v>0</v>
      </c>
      <c r="GJ40" s="311" t="str">
        <f>IF(GH40=0,"0",(GH40/(VLOOKUP(GI40,'TC Table'!$A$1:$B$150,2,FALSE))))</f>
        <v>0</v>
      </c>
      <c r="GK40" s="322">
        <f t="shared" si="2"/>
        <v>0</v>
      </c>
      <c r="GL40" s="322">
        <f t="shared" si="3"/>
        <v>0</v>
      </c>
      <c r="GM40" s="325" t="str">
        <f>IF(GK40=0,"0",(GK40/(VLOOKUP(GL40,'TC Table'!$A$1:$B$150,2,FALSE))))</f>
        <v>0</v>
      </c>
      <c r="GN40" s="335">
        <f t="shared" si="4"/>
        <v>0</v>
      </c>
      <c r="GO40" s="335">
        <f t="shared" si="5"/>
        <v>0</v>
      </c>
      <c r="GP40" s="339" t="str">
        <f>IF(GN40=0,"0",(GN40/(VLOOKUP(GO40,'TC Table'!$A$1:$B$150,2,FALSE))))</f>
        <v>0</v>
      </c>
      <c r="GQ40" s="203">
        <f t="shared" si="6"/>
        <v>0</v>
      </c>
      <c r="GR40" s="203">
        <f t="shared" si="7"/>
        <v>0</v>
      </c>
      <c r="GS40" s="257" t="str">
        <f>IF(GQ40=0,"0",(GQ40/(VLOOKUP(GR40,'TC Table'!$A$1:$B$150,2,FALSE))))</f>
        <v>0</v>
      </c>
      <c r="GT40" s="203">
        <f t="shared" si="8"/>
        <v>0</v>
      </c>
      <c r="GU40" s="203">
        <f t="shared" si="9"/>
        <v>0</v>
      </c>
      <c r="GV40" s="255" t="str">
        <f>IF(GT40=0,"0",(GT40/(VLOOKUP(GU40,'TC Table'!$A$1:$B$150,2,FALSE))))</f>
        <v>0</v>
      </c>
    </row>
    <row r="41" spans="1:204" s="157" customFormat="1" ht="12.75" customHeight="1">
      <c r="A41" s="153"/>
      <c r="B41" s="442"/>
      <c r="C41" s="281"/>
      <c r="D41" s="443"/>
      <c r="E41" s="451"/>
      <c r="F41" s="452"/>
      <c r="G41" s="453"/>
      <c r="H41" s="453"/>
      <c r="I41" s="454"/>
      <c r="J41" s="286"/>
      <c r="K41" s="455"/>
      <c r="L41" s="287"/>
      <c r="M41" s="286"/>
      <c r="N41" s="286"/>
      <c r="O41" s="456"/>
      <c r="P41" s="457"/>
      <c r="Q41" s="458"/>
      <c r="R41" s="459"/>
      <c r="S41" s="459"/>
      <c r="T41" s="460"/>
      <c r="U41" s="461"/>
      <c r="V41" s="462"/>
      <c r="W41" s="462"/>
      <c r="X41" s="463"/>
      <c r="Y41" s="464"/>
      <c r="Z41" s="465"/>
      <c r="AA41" s="465"/>
      <c r="AB41" s="466"/>
      <c r="AC41" s="201"/>
      <c r="AD41" s="201"/>
      <c r="AE41" s="202"/>
      <c r="AF41" s="432"/>
      <c r="AG41" s="200"/>
      <c r="AH41" s="200"/>
      <c r="AI41" s="201"/>
      <c r="AJ41" s="447">
        <f t="shared" si="10"/>
      </c>
      <c r="AK41" s="444"/>
      <c r="AL41" s="502"/>
      <c r="AM41" s="598"/>
      <c r="AN41" s="602"/>
      <c r="AO41" s="536"/>
      <c r="AP41" s="506"/>
      <c r="AQ41" s="513"/>
      <c r="AR41" s="513"/>
      <c r="AS41" s="506"/>
      <c r="AT41" s="513"/>
      <c r="AU41" s="513"/>
      <c r="AV41" s="506"/>
      <c r="AW41" s="513"/>
      <c r="AX41" s="513"/>
      <c r="AY41" s="603"/>
      <c r="AZ41" s="652"/>
      <c r="BA41" s="184"/>
      <c r="BB41" s="204"/>
      <c r="BC41" s="260"/>
      <c r="BD41" s="305"/>
      <c r="BE41" s="322"/>
      <c r="BF41" s="335"/>
      <c r="BG41" s="203"/>
      <c r="BH41" s="202"/>
      <c r="BI41" s="204"/>
      <c r="BJ41" s="260"/>
      <c r="BK41" s="305"/>
      <c r="BL41" s="322"/>
      <c r="BM41" s="335"/>
      <c r="BN41" s="203"/>
      <c r="BO41" s="202"/>
      <c r="BP41" s="204"/>
      <c r="BQ41" s="260"/>
      <c r="BR41" s="305"/>
      <c r="BS41" s="322"/>
      <c r="BT41" s="335"/>
      <c r="BU41" s="203"/>
      <c r="BV41" s="202"/>
      <c r="BW41" s="204"/>
      <c r="BX41" s="260"/>
      <c r="BY41" s="305"/>
      <c r="BZ41" s="322"/>
      <c r="CA41" s="335"/>
      <c r="CB41" s="203"/>
      <c r="CC41" s="202"/>
      <c r="CD41" s="204"/>
      <c r="CE41" s="260"/>
      <c r="CF41" s="305"/>
      <c r="CG41" s="322"/>
      <c r="CH41" s="335"/>
      <c r="CI41" s="203"/>
      <c r="CJ41" s="202"/>
      <c r="CK41" s="204"/>
      <c r="CL41" s="260"/>
      <c r="CM41" s="305"/>
      <c r="CN41" s="322"/>
      <c r="CO41" s="335"/>
      <c r="CP41" s="203"/>
      <c r="CQ41" s="202"/>
      <c r="CR41" s="204"/>
      <c r="CS41" s="260"/>
      <c r="CT41" s="305"/>
      <c r="CU41" s="322"/>
      <c r="CV41" s="335"/>
      <c r="CW41" s="203"/>
      <c r="CX41" s="202"/>
      <c r="CY41" s="204"/>
      <c r="CZ41" s="260"/>
      <c r="DA41" s="305"/>
      <c r="DB41" s="322"/>
      <c r="DC41" s="335"/>
      <c r="DD41" s="203"/>
      <c r="DE41" s="202"/>
      <c r="DF41" s="204"/>
      <c r="DG41" s="260"/>
      <c r="DH41" s="305"/>
      <c r="DI41" s="322"/>
      <c r="DJ41" s="335"/>
      <c r="DK41" s="203"/>
      <c r="DL41" s="202"/>
      <c r="DM41" s="204"/>
      <c r="DN41" s="260"/>
      <c r="DO41" s="305"/>
      <c r="DP41" s="322"/>
      <c r="DQ41" s="335"/>
      <c r="DR41" s="203"/>
      <c r="DS41" s="202"/>
      <c r="DT41" s="204"/>
      <c r="DU41" s="260"/>
      <c r="DV41" s="305"/>
      <c r="DW41" s="322"/>
      <c r="DX41" s="335"/>
      <c r="DY41" s="203"/>
      <c r="DZ41" s="202"/>
      <c r="EA41" s="204"/>
      <c r="EB41" s="260"/>
      <c r="EC41" s="305"/>
      <c r="ED41" s="322"/>
      <c r="EE41" s="335"/>
      <c r="EF41" s="203"/>
      <c r="EG41" s="202"/>
      <c r="EH41" s="204"/>
      <c r="EI41" s="260"/>
      <c r="EJ41" s="305"/>
      <c r="EK41" s="322"/>
      <c r="EL41" s="335"/>
      <c r="EM41" s="203"/>
      <c r="EN41" s="202"/>
      <c r="EO41" s="204"/>
      <c r="EP41" s="260"/>
      <c r="EQ41" s="305"/>
      <c r="ER41" s="322"/>
      <c r="ES41" s="335"/>
      <c r="ET41" s="203"/>
      <c r="EU41" s="202"/>
      <c r="EV41" s="204"/>
      <c r="EW41" s="260"/>
      <c r="EX41" s="305"/>
      <c r="EY41" s="322"/>
      <c r="EZ41" s="335"/>
      <c r="FA41" s="201"/>
      <c r="FB41" s="202"/>
      <c r="FC41" s="204"/>
      <c r="FD41" s="260"/>
      <c r="FE41" s="305"/>
      <c r="FF41" s="322"/>
      <c r="FG41" s="335"/>
      <c r="FH41" s="201"/>
      <c r="FI41" s="202"/>
      <c r="FJ41" s="204"/>
      <c r="FK41" s="260"/>
      <c r="FL41" s="305"/>
      <c r="FM41" s="322"/>
      <c r="FN41" s="335"/>
      <c r="FO41" s="201"/>
      <c r="FP41" s="202"/>
      <c r="FQ41" s="204"/>
      <c r="FR41" s="260"/>
      <c r="FS41" s="305"/>
      <c r="FT41" s="322"/>
      <c r="FU41" s="335"/>
      <c r="FV41" s="201"/>
      <c r="FW41" s="202"/>
      <c r="FX41" s="204"/>
      <c r="FY41" s="260"/>
      <c r="FZ41" s="305"/>
      <c r="GA41" s="322"/>
      <c r="GB41" s="335"/>
      <c r="GC41" s="201"/>
      <c r="GD41" s="202"/>
      <c r="GH41" s="310">
        <f t="shared" si="0"/>
        <v>0</v>
      </c>
      <c r="GI41" s="305">
        <f t="shared" si="1"/>
        <v>0</v>
      </c>
      <c r="GJ41" s="311" t="str">
        <f>IF(GH41=0,"0",(GH41/(VLOOKUP(GI41,'TC Table'!$A$1:$B$150,2,FALSE))))</f>
        <v>0</v>
      </c>
      <c r="GK41" s="322">
        <f t="shared" si="2"/>
        <v>0</v>
      </c>
      <c r="GL41" s="322">
        <f t="shared" si="3"/>
        <v>0</v>
      </c>
      <c r="GM41" s="325" t="str">
        <f>IF(GK41=0,"0",(GK41/(VLOOKUP(GL41,'TC Table'!$A$1:$B$150,2,FALSE))))</f>
        <v>0</v>
      </c>
      <c r="GN41" s="335">
        <f t="shared" si="4"/>
        <v>0</v>
      </c>
      <c r="GO41" s="335">
        <f t="shared" si="5"/>
        <v>0</v>
      </c>
      <c r="GP41" s="339" t="str">
        <f>IF(GN41=0,"0",(GN41/(VLOOKUP(GO41,'TC Table'!$A$1:$B$150,2,FALSE))))</f>
        <v>0</v>
      </c>
      <c r="GQ41" s="203">
        <f t="shared" si="6"/>
        <v>0</v>
      </c>
      <c r="GR41" s="203">
        <f t="shared" si="7"/>
        <v>0</v>
      </c>
      <c r="GS41" s="257" t="str">
        <f>IF(GQ41=0,"0",(GQ41/(VLOOKUP(GR41,'TC Table'!$A$1:$B$150,2,FALSE))))</f>
        <v>0</v>
      </c>
      <c r="GT41" s="203">
        <f t="shared" si="8"/>
        <v>0</v>
      </c>
      <c r="GU41" s="203">
        <f t="shared" si="9"/>
        <v>0</v>
      </c>
      <c r="GV41" s="255" t="str">
        <f>IF(GT41=0,"0",(GT41/(VLOOKUP(GU41,'TC Table'!$A$1:$B$150,2,FALSE))))</f>
        <v>0</v>
      </c>
    </row>
    <row r="42" spans="1:204" s="157" customFormat="1" ht="12.75">
      <c r="A42" s="153"/>
      <c r="B42" s="442"/>
      <c r="C42" s="281"/>
      <c r="D42" s="467"/>
      <c r="E42" s="451"/>
      <c r="F42" s="452"/>
      <c r="G42" s="453"/>
      <c r="H42" s="453"/>
      <c r="I42" s="454"/>
      <c r="J42" s="286"/>
      <c r="K42" s="455"/>
      <c r="L42" s="287"/>
      <c r="M42" s="286"/>
      <c r="N42" s="286"/>
      <c r="O42" s="456"/>
      <c r="P42" s="457"/>
      <c r="Q42" s="458"/>
      <c r="R42" s="459"/>
      <c r="S42" s="459"/>
      <c r="T42" s="460"/>
      <c r="U42" s="468"/>
      <c r="V42" s="469"/>
      <c r="W42" s="469"/>
      <c r="X42" s="470"/>
      <c r="Y42" s="464"/>
      <c r="Z42" s="465"/>
      <c r="AA42" s="465"/>
      <c r="AB42" s="466"/>
      <c r="AC42" s="201"/>
      <c r="AD42" s="201"/>
      <c r="AE42" s="202"/>
      <c r="AF42" s="432"/>
      <c r="AG42" s="200"/>
      <c r="AH42" s="200"/>
      <c r="AI42" s="201"/>
      <c r="AJ42" s="447">
        <f t="shared" si="10"/>
      </c>
      <c r="AK42" s="444"/>
      <c r="AL42" s="502"/>
      <c r="AM42" s="598"/>
      <c r="AN42" s="602"/>
      <c r="AO42" s="536"/>
      <c r="AP42" s="506"/>
      <c r="AQ42" s="513"/>
      <c r="AR42" s="513"/>
      <c r="AS42" s="506"/>
      <c r="AT42" s="513"/>
      <c r="AU42" s="513"/>
      <c r="AV42" s="506"/>
      <c r="AW42" s="513"/>
      <c r="AX42" s="513"/>
      <c r="AY42" s="603"/>
      <c r="AZ42" s="652"/>
      <c r="BA42" s="184"/>
      <c r="BB42" s="204"/>
      <c r="BC42" s="260"/>
      <c r="BD42" s="305"/>
      <c r="BE42" s="322"/>
      <c r="BF42" s="335"/>
      <c r="BG42" s="203"/>
      <c r="BH42" s="202"/>
      <c r="BI42" s="204"/>
      <c r="BJ42" s="260"/>
      <c r="BK42" s="305"/>
      <c r="BL42" s="322"/>
      <c r="BM42" s="335"/>
      <c r="BN42" s="203"/>
      <c r="BO42" s="202"/>
      <c r="BP42" s="204"/>
      <c r="BQ42" s="260"/>
      <c r="BR42" s="305"/>
      <c r="BS42" s="322"/>
      <c r="BT42" s="335"/>
      <c r="BU42" s="203"/>
      <c r="BV42" s="202"/>
      <c r="BW42" s="204"/>
      <c r="BX42" s="260"/>
      <c r="BY42" s="305"/>
      <c r="BZ42" s="322"/>
      <c r="CA42" s="335"/>
      <c r="CB42" s="203"/>
      <c r="CC42" s="202"/>
      <c r="CD42" s="204"/>
      <c r="CE42" s="260"/>
      <c r="CF42" s="305"/>
      <c r="CG42" s="322"/>
      <c r="CH42" s="335"/>
      <c r="CI42" s="203"/>
      <c r="CJ42" s="202"/>
      <c r="CK42" s="204"/>
      <c r="CL42" s="260"/>
      <c r="CM42" s="305"/>
      <c r="CN42" s="322"/>
      <c r="CO42" s="335"/>
      <c r="CP42" s="203"/>
      <c r="CQ42" s="202"/>
      <c r="CR42" s="204"/>
      <c r="CS42" s="260"/>
      <c r="CT42" s="305"/>
      <c r="CU42" s="322"/>
      <c r="CV42" s="335"/>
      <c r="CW42" s="203"/>
      <c r="CX42" s="202"/>
      <c r="CY42" s="204"/>
      <c r="CZ42" s="260"/>
      <c r="DA42" s="305"/>
      <c r="DB42" s="322"/>
      <c r="DC42" s="335"/>
      <c r="DD42" s="203"/>
      <c r="DE42" s="202"/>
      <c r="DF42" s="204"/>
      <c r="DG42" s="260"/>
      <c r="DH42" s="305"/>
      <c r="DI42" s="322"/>
      <c r="DJ42" s="335"/>
      <c r="DK42" s="203"/>
      <c r="DL42" s="202"/>
      <c r="DM42" s="204"/>
      <c r="DN42" s="260"/>
      <c r="DO42" s="305"/>
      <c r="DP42" s="322"/>
      <c r="DQ42" s="335"/>
      <c r="DR42" s="203"/>
      <c r="DS42" s="202"/>
      <c r="DT42" s="204"/>
      <c r="DU42" s="260"/>
      <c r="DV42" s="305"/>
      <c r="DW42" s="322"/>
      <c r="DX42" s="335"/>
      <c r="DY42" s="203"/>
      <c r="DZ42" s="202"/>
      <c r="EA42" s="204"/>
      <c r="EB42" s="260"/>
      <c r="EC42" s="305"/>
      <c r="ED42" s="322"/>
      <c r="EE42" s="335"/>
      <c r="EF42" s="203"/>
      <c r="EG42" s="202"/>
      <c r="EH42" s="204"/>
      <c r="EI42" s="260"/>
      <c r="EJ42" s="305"/>
      <c r="EK42" s="322"/>
      <c r="EL42" s="335"/>
      <c r="EM42" s="203"/>
      <c r="EN42" s="202"/>
      <c r="EO42" s="204"/>
      <c r="EP42" s="260"/>
      <c r="EQ42" s="305"/>
      <c r="ER42" s="322"/>
      <c r="ES42" s="335"/>
      <c r="ET42" s="203"/>
      <c r="EU42" s="202"/>
      <c r="EV42" s="204"/>
      <c r="EW42" s="260"/>
      <c r="EX42" s="305"/>
      <c r="EY42" s="322"/>
      <c r="EZ42" s="335"/>
      <c r="FA42" s="201"/>
      <c r="FB42" s="202"/>
      <c r="FC42" s="204"/>
      <c r="FD42" s="260"/>
      <c r="FE42" s="305"/>
      <c r="FF42" s="322"/>
      <c r="FG42" s="335"/>
      <c r="FH42" s="201"/>
      <c r="FI42" s="202"/>
      <c r="FJ42" s="204"/>
      <c r="FK42" s="260"/>
      <c r="FL42" s="305"/>
      <c r="FM42" s="322"/>
      <c r="FN42" s="335"/>
      <c r="FO42" s="201"/>
      <c r="FP42" s="202"/>
      <c r="FQ42" s="204"/>
      <c r="FR42" s="260"/>
      <c r="FS42" s="305"/>
      <c r="FT42" s="322"/>
      <c r="FU42" s="335"/>
      <c r="FV42" s="201"/>
      <c r="FW42" s="202"/>
      <c r="FX42" s="204"/>
      <c r="FY42" s="260"/>
      <c r="FZ42" s="305"/>
      <c r="GA42" s="322"/>
      <c r="GB42" s="335"/>
      <c r="GC42" s="201"/>
      <c r="GD42" s="202"/>
      <c r="GH42" s="310">
        <f t="shared" si="0"/>
        <v>0</v>
      </c>
      <c r="GI42" s="305">
        <f t="shared" si="1"/>
        <v>0</v>
      </c>
      <c r="GJ42" s="311" t="str">
        <f>IF(GH42=0,"0",(GH42/(VLOOKUP(GI42,'TC Table'!$A$1:$B$150,2,FALSE))))</f>
        <v>0</v>
      </c>
      <c r="GK42" s="322">
        <f t="shared" si="2"/>
        <v>0</v>
      </c>
      <c r="GL42" s="322">
        <f t="shared" si="3"/>
        <v>0</v>
      </c>
      <c r="GM42" s="325" t="str">
        <f>IF(GK42=0,"0",(GK42/(VLOOKUP(GL42,'TC Table'!$A$1:$B$150,2,FALSE))))</f>
        <v>0</v>
      </c>
      <c r="GN42" s="335">
        <f t="shared" si="4"/>
        <v>0</v>
      </c>
      <c r="GO42" s="335">
        <f t="shared" si="5"/>
        <v>0</v>
      </c>
      <c r="GP42" s="339" t="str">
        <f>IF(GN42=0,"0",(GN42/(VLOOKUP(GO42,'TC Table'!$A$1:$B$150,2,FALSE))))</f>
        <v>0</v>
      </c>
      <c r="GQ42" s="203">
        <f t="shared" si="6"/>
        <v>0</v>
      </c>
      <c r="GR42" s="203">
        <f t="shared" si="7"/>
        <v>0</v>
      </c>
      <c r="GS42" s="257" t="str">
        <f>IF(GQ42=0,"0",(GQ42/(VLOOKUP(GR42,'TC Table'!$A$1:$B$150,2,FALSE))))</f>
        <v>0</v>
      </c>
      <c r="GT42" s="203">
        <f t="shared" si="8"/>
        <v>0</v>
      </c>
      <c r="GU42" s="203">
        <f t="shared" si="9"/>
        <v>0</v>
      </c>
      <c r="GV42" s="255" t="str">
        <f>IF(GT42=0,"0",(GT42/(VLOOKUP(GU42,'TC Table'!$A$1:$B$150,2,FALSE))))</f>
        <v>0</v>
      </c>
    </row>
    <row r="43" spans="1:204" s="157" customFormat="1" ht="12.75">
      <c r="A43" s="153"/>
      <c r="B43" s="442"/>
      <c r="C43" s="281"/>
      <c r="D43" s="467"/>
      <c r="E43" s="451"/>
      <c r="F43" s="452"/>
      <c r="G43" s="453"/>
      <c r="H43" s="453"/>
      <c r="I43" s="454"/>
      <c r="J43" s="286"/>
      <c r="K43" s="455"/>
      <c r="L43" s="287"/>
      <c r="M43" s="286"/>
      <c r="N43" s="286"/>
      <c r="O43" s="456"/>
      <c r="P43" s="457"/>
      <c r="Q43" s="458"/>
      <c r="R43" s="459"/>
      <c r="S43" s="459"/>
      <c r="T43" s="460"/>
      <c r="U43" s="468"/>
      <c r="V43" s="469"/>
      <c r="W43" s="469"/>
      <c r="X43" s="470"/>
      <c r="Y43" s="464"/>
      <c r="Z43" s="465"/>
      <c r="AA43" s="465"/>
      <c r="AB43" s="466"/>
      <c r="AC43" s="201"/>
      <c r="AD43" s="201"/>
      <c r="AE43" s="202"/>
      <c r="AF43" s="432"/>
      <c r="AG43" s="200"/>
      <c r="AH43" s="200"/>
      <c r="AI43" s="201"/>
      <c r="AJ43" s="447">
        <f t="shared" si="10"/>
      </c>
      <c r="AK43" s="444"/>
      <c r="AL43" s="502"/>
      <c r="AM43" s="598"/>
      <c r="AN43" s="602"/>
      <c r="AO43" s="536"/>
      <c r="AP43" s="506"/>
      <c r="AQ43" s="513"/>
      <c r="AR43" s="513"/>
      <c r="AS43" s="506"/>
      <c r="AT43" s="513"/>
      <c r="AU43" s="513"/>
      <c r="AV43" s="506"/>
      <c r="AW43" s="513"/>
      <c r="AX43" s="513"/>
      <c r="AY43" s="603"/>
      <c r="AZ43" s="652"/>
      <c r="BA43" s="184"/>
      <c r="BB43" s="204"/>
      <c r="BC43" s="260"/>
      <c r="BD43" s="305"/>
      <c r="BE43" s="322"/>
      <c r="BF43" s="335"/>
      <c r="BG43" s="203"/>
      <c r="BH43" s="202"/>
      <c r="BI43" s="204"/>
      <c r="BJ43" s="260"/>
      <c r="BK43" s="305"/>
      <c r="BL43" s="322"/>
      <c r="BM43" s="335"/>
      <c r="BN43" s="203"/>
      <c r="BO43" s="202"/>
      <c r="BP43" s="204"/>
      <c r="BQ43" s="260"/>
      <c r="BR43" s="305"/>
      <c r="BS43" s="322"/>
      <c r="BT43" s="335"/>
      <c r="BU43" s="203"/>
      <c r="BV43" s="202"/>
      <c r="BW43" s="204"/>
      <c r="BX43" s="260"/>
      <c r="BY43" s="305"/>
      <c r="BZ43" s="322"/>
      <c r="CA43" s="335"/>
      <c r="CB43" s="203"/>
      <c r="CC43" s="202"/>
      <c r="CD43" s="204"/>
      <c r="CE43" s="260"/>
      <c r="CF43" s="305"/>
      <c r="CG43" s="322"/>
      <c r="CH43" s="335"/>
      <c r="CI43" s="203"/>
      <c r="CJ43" s="202"/>
      <c r="CK43" s="204"/>
      <c r="CL43" s="260"/>
      <c r="CM43" s="305"/>
      <c r="CN43" s="322"/>
      <c r="CO43" s="335"/>
      <c r="CP43" s="203"/>
      <c r="CQ43" s="202"/>
      <c r="CR43" s="204"/>
      <c r="CS43" s="260"/>
      <c r="CT43" s="305"/>
      <c r="CU43" s="322"/>
      <c r="CV43" s="335"/>
      <c r="CW43" s="203"/>
      <c r="CX43" s="202"/>
      <c r="CY43" s="204"/>
      <c r="CZ43" s="260"/>
      <c r="DA43" s="305"/>
      <c r="DB43" s="322"/>
      <c r="DC43" s="335"/>
      <c r="DD43" s="203"/>
      <c r="DE43" s="202"/>
      <c r="DF43" s="204"/>
      <c r="DG43" s="260"/>
      <c r="DH43" s="305"/>
      <c r="DI43" s="322"/>
      <c r="DJ43" s="335"/>
      <c r="DK43" s="203"/>
      <c r="DL43" s="202"/>
      <c r="DM43" s="204"/>
      <c r="DN43" s="260"/>
      <c r="DO43" s="305"/>
      <c r="DP43" s="322"/>
      <c r="DQ43" s="335"/>
      <c r="DR43" s="203"/>
      <c r="DS43" s="202"/>
      <c r="DT43" s="204"/>
      <c r="DU43" s="260"/>
      <c r="DV43" s="305"/>
      <c r="DW43" s="322"/>
      <c r="DX43" s="335"/>
      <c r="DY43" s="203"/>
      <c r="DZ43" s="202"/>
      <c r="EA43" s="204"/>
      <c r="EB43" s="260"/>
      <c r="EC43" s="305"/>
      <c r="ED43" s="322"/>
      <c r="EE43" s="335"/>
      <c r="EF43" s="203"/>
      <c r="EG43" s="202"/>
      <c r="EH43" s="204"/>
      <c r="EI43" s="260"/>
      <c r="EJ43" s="305"/>
      <c r="EK43" s="322"/>
      <c r="EL43" s="335"/>
      <c r="EM43" s="203"/>
      <c r="EN43" s="202"/>
      <c r="EO43" s="204"/>
      <c r="EP43" s="260"/>
      <c r="EQ43" s="305"/>
      <c r="ER43" s="322"/>
      <c r="ES43" s="335"/>
      <c r="ET43" s="203"/>
      <c r="EU43" s="202"/>
      <c r="EV43" s="204"/>
      <c r="EW43" s="260"/>
      <c r="EX43" s="305"/>
      <c r="EY43" s="322"/>
      <c r="EZ43" s="335"/>
      <c r="FA43" s="201"/>
      <c r="FB43" s="202"/>
      <c r="FC43" s="204"/>
      <c r="FD43" s="260"/>
      <c r="FE43" s="305"/>
      <c r="FF43" s="322"/>
      <c r="FG43" s="335"/>
      <c r="FH43" s="201"/>
      <c r="FI43" s="202"/>
      <c r="FJ43" s="204"/>
      <c r="FK43" s="260"/>
      <c r="FL43" s="305"/>
      <c r="FM43" s="322"/>
      <c r="FN43" s="335"/>
      <c r="FO43" s="201"/>
      <c r="FP43" s="202"/>
      <c r="FQ43" s="204"/>
      <c r="FR43" s="260"/>
      <c r="FS43" s="305"/>
      <c r="FT43" s="322"/>
      <c r="FU43" s="335"/>
      <c r="FV43" s="201"/>
      <c r="FW43" s="202"/>
      <c r="FX43" s="204"/>
      <c r="FY43" s="260"/>
      <c r="FZ43" s="305"/>
      <c r="GA43" s="322"/>
      <c r="GB43" s="335"/>
      <c r="GC43" s="201"/>
      <c r="GD43" s="202"/>
      <c r="GH43" s="310">
        <f t="shared" si="0"/>
        <v>0</v>
      </c>
      <c r="GI43" s="305">
        <f t="shared" si="1"/>
        <v>0</v>
      </c>
      <c r="GJ43" s="311" t="str">
        <f>IF(GH43=0,"0",(GH43/(VLOOKUP(GI43,'TC Table'!$A$1:$B$150,2,FALSE))))</f>
        <v>0</v>
      </c>
      <c r="GK43" s="322">
        <f t="shared" si="2"/>
        <v>0</v>
      </c>
      <c r="GL43" s="322">
        <f t="shared" si="3"/>
        <v>0</v>
      </c>
      <c r="GM43" s="325" t="str">
        <f>IF(GK43=0,"0",(GK43/(VLOOKUP(GL43,'TC Table'!$A$1:$B$150,2,FALSE))))</f>
        <v>0</v>
      </c>
      <c r="GN43" s="335">
        <f t="shared" si="4"/>
        <v>0</v>
      </c>
      <c r="GO43" s="335">
        <f t="shared" si="5"/>
        <v>0</v>
      </c>
      <c r="GP43" s="339" t="str">
        <f>IF(GN43=0,"0",(GN43/(VLOOKUP(GO43,'TC Table'!$A$1:$B$150,2,FALSE))))</f>
        <v>0</v>
      </c>
      <c r="GQ43" s="203">
        <f t="shared" si="6"/>
        <v>0</v>
      </c>
      <c r="GR43" s="203">
        <f t="shared" si="7"/>
        <v>0</v>
      </c>
      <c r="GS43" s="257" t="str">
        <f>IF(GQ43=0,"0",(GQ43/(VLOOKUP(GR43,'TC Table'!$A$1:$B$150,2,FALSE))))</f>
        <v>0</v>
      </c>
      <c r="GT43" s="203">
        <f t="shared" si="8"/>
        <v>0</v>
      </c>
      <c r="GU43" s="203">
        <f t="shared" si="9"/>
        <v>0</v>
      </c>
      <c r="GV43" s="255" t="str">
        <f>IF(GT43=0,"0",(GT43/(VLOOKUP(GU43,'TC Table'!$A$1:$B$150,2,FALSE))))</f>
        <v>0</v>
      </c>
    </row>
    <row r="44" spans="1:204" s="157" customFormat="1" ht="12.75">
      <c r="A44" s="153"/>
      <c r="B44" s="442"/>
      <c r="C44" s="281"/>
      <c r="D44" s="467"/>
      <c r="E44" s="451"/>
      <c r="F44" s="452"/>
      <c r="G44" s="453"/>
      <c r="H44" s="453"/>
      <c r="I44" s="454"/>
      <c r="J44" s="286"/>
      <c r="K44" s="455"/>
      <c r="L44" s="287"/>
      <c r="M44" s="286"/>
      <c r="N44" s="286"/>
      <c r="O44" s="456"/>
      <c r="P44" s="457"/>
      <c r="Q44" s="458"/>
      <c r="R44" s="459"/>
      <c r="S44" s="459"/>
      <c r="T44" s="460"/>
      <c r="U44" s="468"/>
      <c r="V44" s="469"/>
      <c r="W44" s="469"/>
      <c r="X44" s="470"/>
      <c r="Y44" s="464"/>
      <c r="Z44" s="465"/>
      <c r="AA44" s="465"/>
      <c r="AB44" s="466"/>
      <c r="AC44" s="201"/>
      <c r="AD44" s="201"/>
      <c r="AE44" s="202"/>
      <c r="AF44" s="432"/>
      <c r="AG44" s="200"/>
      <c r="AH44" s="200"/>
      <c r="AI44" s="201"/>
      <c r="AJ44" s="447">
        <f t="shared" si="10"/>
      </c>
      <c r="AK44" s="444"/>
      <c r="AL44" s="502"/>
      <c r="AM44" s="598"/>
      <c r="AN44" s="602"/>
      <c r="AO44" s="536"/>
      <c r="AP44" s="506"/>
      <c r="AQ44" s="513"/>
      <c r="AR44" s="513"/>
      <c r="AS44" s="506"/>
      <c r="AT44" s="513"/>
      <c r="AU44" s="513"/>
      <c r="AV44" s="506"/>
      <c r="AW44" s="513"/>
      <c r="AX44" s="513"/>
      <c r="AY44" s="603"/>
      <c r="AZ44" s="652"/>
      <c r="BA44" s="184"/>
      <c r="BB44" s="204"/>
      <c r="BC44" s="260"/>
      <c r="BD44" s="305"/>
      <c r="BE44" s="322"/>
      <c r="BF44" s="335"/>
      <c r="BG44" s="203"/>
      <c r="BH44" s="202"/>
      <c r="BI44" s="204"/>
      <c r="BJ44" s="260"/>
      <c r="BK44" s="305"/>
      <c r="BL44" s="322"/>
      <c r="BM44" s="335"/>
      <c r="BN44" s="203"/>
      <c r="BO44" s="202"/>
      <c r="BP44" s="204"/>
      <c r="BQ44" s="260"/>
      <c r="BR44" s="305"/>
      <c r="BS44" s="322"/>
      <c r="BT44" s="335"/>
      <c r="BU44" s="203"/>
      <c r="BV44" s="202"/>
      <c r="BW44" s="204"/>
      <c r="BX44" s="260"/>
      <c r="BY44" s="305"/>
      <c r="BZ44" s="322"/>
      <c r="CA44" s="335"/>
      <c r="CB44" s="203"/>
      <c r="CC44" s="202"/>
      <c r="CD44" s="204"/>
      <c r="CE44" s="260"/>
      <c r="CF44" s="305"/>
      <c r="CG44" s="322"/>
      <c r="CH44" s="335"/>
      <c r="CI44" s="203"/>
      <c r="CJ44" s="202"/>
      <c r="CK44" s="204"/>
      <c r="CL44" s="260"/>
      <c r="CM44" s="305"/>
      <c r="CN44" s="322"/>
      <c r="CO44" s="335"/>
      <c r="CP44" s="203"/>
      <c r="CQ44" s="202"/>
      <c r="CR44" s="204"/>
      <c r="CS44" s="260"/>
      <c r="CT44" s="305"/>
      <c r="CU44" s="322"/>
      <c r="CV44" s="335"/>
      <c r="CW44" s="203"/>
      <c r="CX44" s="202"/>
      <c r="CY44" s="204"/>
      <c r="CZ44" s="260"/>
      <c r="DA44" s="305"/>
      <c r="DB44" s="322"/>
      <c r="DC44" s="335"/>
      <c r="DD44" s="203"/>
      <c r="DE44" s="202"/>
      <c r="DF44" s="204"/>
      <c r="DG44" s="260"/>
      <c r="DH44" s="305"/>
      <c r="DI44" s="322"/>
      <c r="DJ44" s="335"/>
      <c r="DK44" s="203"/>
      <c r="DL44" s="202"/>
      <c r="DM44" s="204"/>
      <c r="DN44" s="260"/>
      <c r="DO44" s="305"/>
      <c r="DP44" s="322"/>
      <c r="DQ44" s="335"/>
      <c r="DR44" s="203"/>
      <c r="DS44" s="202"/>
      <c r="DT44" s="204"/>
      <c r="DU44" s="260"/>
      <c r="DV44" s="305"/>
      <c r="DW44" s="322"/>
      <c r="DX44" s="335"/>
      <c r="DY44" s="203"/>
      <c r="DZ44" s="202"/>
      <c r="EA44" s="204"/>
      <c r="EB44" s="260"/>
      <c r="EC44" s="305"/>
      <c r="ED44" s="322"/>
      <c r="EE44" s="335"/>
      <c r="EF44" s="203"/>
      <c r="EG44" s="202"/>
      <c r="EH44" s="204"/>
      <c r="EI44" s="260"/>
      <c r="EJ44" s="305"/>
      <c r="EK44" s="322"/>
      <c r="EL44" s="335"/>
      <c r="EM44" s="203"/>
      <c r="EN44" s="202"/>
      <c r="EO44" s="204"/>
      <c r="EP44" s="260"/>
      <c r="EQ44" s="305"/>
      <c r="ER44" s="322"/>
      <c r="ES44" s="335"/>
      <c r="ET44" s="203"/>
      <c r="EU44" s="202"/>
      <c r="EV44" s="204"/>
      <c r="EW44" s="260"/>
      <c r="EX44" s="305"/>
      <c r="EY44" s="322"/>
      <c r="EZ44" s="335"/>
      <c r="FA44" s="201"/>
      <c r="FB44" s="202"/>
      <c r="FC44" s="204"/>
      <c r="FD44" s="260"/>
      <c r="FE44" s="305"/>
      <c r="FF44" s="322"/>
      <c r="FG44" s="335"/>
      <c r="FH44" s="201"/>
      <c r="FI44" s="202"/>
      <c r="FJ44" s="204"/>
      <c r="FK44" s="260"/>
      <c r="FL44" s="305"/>
      <c r="FM44" s="322"/>
      <c r="FN44" s="335"/>
      <c r="FO44" s="201"/>
      <c r="FP44" s="202"/>
      <c r="FQ44" s="204"/>
      <c r="FR44" s="260"/>
      <c r="FS44" s="305"/>
      <c r="FT44" s="322"/>
      <c r="FU44" s="335"/>
      <c r="FV44" s="201"/>
      <c r="FW44" s="202"/>
      <c r="FX44" s="204"/>
      <c r="FY44" s="260"/>
      <c r="FZ44" s="305"/>
      <c r="GA44" s="322"/>
      <c r="GB44" s="335"/>
      <c r="GC44" s="201"/>
      <c r="GD44" s="202"/>
      <c r="GH44" s="310">
        <f t="shared" si="0"/>
        <v>0</v>
      </c>
      <c r="GI44" s="305">
        <f t="shared" si="1"/>
        <v>0</v>
      </c>
      <c r="GJ44" s="311" t="str">
        <f>IF(GH44=0,"0",(GH44/(VLOOKUP(GI44,'TC Table'!$A$1:$B$150,2,FALSE))))</f>
        <v>0</v>
      </c>
      <c r="GK44" s="322">
        <f t="shared" si="2"/>
        <v>0</v>
      </c>
      <c r="GL44" s="322">
        <f t="shared" si="3"/>
        <v>0</v>
      </c>
      <c r="GM44" s="325" t="str">
        <f>IF(GK44=0,"0",(GK44/(VLOOKUP(GL44,'TC Table'!$A$1:$B$150,2,FALSE))))</f>
        <v>0</v>
      </c>
      <c r="GN44" s="335">
        <f t="shared" si="4"/>
        <v>0</v>
      </c>
      <c r="GO44" s="335">
        <f t="shared" si="5"/>
        <v>0</v>
      </c>
      <c r="GP44" s="339" t="str">
        <f>IF(GN44=0,"0",(GN44/(VLOOKUP(GO44,'TC Table'!$A$1:$B$150,2,FALSE))))</f>
        <v>0</v>
      </c>
      <c r="GQ44" s="203">
        <f t="shared" si="6"/>
        <v>0</v>
      </c>
      <c r="GR44" s="203">
        <f t="shared" si="7"/>
        <v>0</v>
      </c>
      <c r="GS44" s="257" t="str">
        <f>IF(GQ44=0,"0",(GQ44/(VLOOKUP(GR44,'TC Table'!$A$1:$B$150,2,FALSE))))</f>
        <v>0</v>
      </c>
      <c r="GT44" s="203">
        <f t="shared" si="8"/>
        <v>0</v>
      </c>
      <c r="GU44" s="203">
        <f t="shared" si="9"/>
        <v>0</v>
      </c>
      <c r="GV44" s="255" t="str">
        <f>IF(GT44=0,"0",(GT44/(VLOOKUP(GU44,'TC Table'!$A$1:$B$150,2,FALSE))))</f>
        <v>0</v>
      </c>
    </row>
    <row r="45" spans="1:204" s="157" customFormat="1" ht="12.75">
      <c r="A45" s="153"/>
      <c r="B45" s="442"/>
      <c r="C45" s="281"/>
      <c r="D45" s="467"/>
      <c r="E45" s="451"/>
      <c r="F45" s="452"/>
      <c r="G45" s="453"/>
      <c r="H45" s="453"/>
      <c r="I45" s="454"/>
      <c r="J45" s="286"/>
      <c r="K45" s="455"/>
      <c r="L45" s="287"/>
      <c r="M45" s="286"/>
      <c r="N45" s="286"/>
      <c r="O45" s="456"/>
      <c r="P45" s="457"/>
      <c r="Q45" s="458"/>
      <c r="R45" s="459"/>
      <c r="S45" s="459"/>
      <c r="T45" s="460"/>
      <c r="U45" s="468"/>
      <c r="V45" s="469"/>
      <c r="W45" s="469"/>
      <c r="X45" s="470"/>
      <c r="Y45" s="464"/>
      <c r="Z45" s="465"/>
      <c r="AA45" s="465"/>
      <c r="AB45" s="466"/>
      <c r="AC45" s="201"/>
      <c r="AD45" s="201"/>
      <c r="AE45" s="202"/>
      <c r="AF45" s="432"/>
      <c r="AG45" s="200"/>
      <c r="AH45" s="200"/>
      <c r="AI45" s="201"/>
      <c r="AJ45" s="447">
        <f t="shared" si="10"/>
      </c>
      <c r="AK45" s="444"/>
      <c r="AL45" s="502"/>
      <c r="AM45" s="598"/>
      <c r="AN45" s="602"/>
      <c r="AO45" s="536"/>
      <c r="AP45" s="506"/>
      <c r="AQ45" s="513"/>
      <c r="AR45" s="513"/>
      <c r="AS45" s="506"/>
      <c r="AT45" s="513"/>
      <c r="AU45" s="513"/>
      <c r="AV45" s="506"/>
      <c r="AW45" s="513"/>
      <c r="AX45" s="513"/>
      <c r="AY45" s="603"/>
      <c r="AZ45" s="652"/>
      <c r="BA45" s="184"/>
      <c r="BB45" s="204"/>
      <c r="BC45" s="260"/>
      <c r="BD45" s="305"/>
      <c r="BE45" s="322"/>
      <c r="BF45" s="335"/>
      <c r="BG45" s="203"/>
      <c r="BH45" s="202"/>
      <c r="BI45" s="204"/>
      <c r="BJ45" s="260"/>
      <c r="BK45" s="305"/>
      <c r="BL45" s="322"/>
      <c r="BM45" s="335"/>
      <c r="BN45" s="203"/>
      <c r="BO45" s="202"/>
      <c r="BP45" s="204"/>
      <c r="BQ45" s="260"/>
      <c r="BR45" s="305"/>
      <c r="BS45" s="322"/>
      <c r="BT45" s="335"/>
      <c r="BU45" s="203"/>
      <c r="BV45" s="202"/>
      <c r="BW45" s="204"/>
      <c r="BX45" s="260"/>
      <c r="BY45" s="305"/>
      <c r="BZ45" s="322"/>
      <c r="CA45" s="335"/>
      <c r="CB45" s="203"/>
      <c r="CC45" s="202"/>
      <c r="CD45" s="204"/>
      <c r="CE45" s="260"/>
      <c r="CF45" s="305"/>
      <c r="CG45" s="322"/>
      <c r="CH45" s="335"/>
      <c r="CI45" s="203"/>
      <c r="CJ45" s="202"/>
      <c r="CK45" s="204"/>
      <c r="CL45" s="260"/>
      <c r="CM45" s="305"/>
      <c r="CN45" s="322"/>
      <c r="CO45" s="335"/>
      <c r="CP45" s="203"/>
      <c r="CQ45" s="202"/>
      <c r="CR45" s="204"/>
      <c r="CS45" s="260"/>
      <c r="CT45" s="305"/>
      <c r="CU45" s="322"/>
      <c r="CV45" s="335"/>
      <c r="CW45" s="203"/>
      <c r="CX45" s="202"/>
      <c r="CY45" s="204"/>
      <c r="CZ45" s="260"/>
      <c r="DA45" s="305"/>
      <c r="DB45" s="322"/>
      <c r="DC45" s="335"/>
      <c r="DD45" s="203"/>
      <c r="DE45" s="202"/>
      <c r="DF45" s="204"/>
      <c r="DG45" s="260"/>
      <c r="DH45" s="305"/>
      <c r="DI45" s="322"/>
      <c r="DJ45" s="335"/>
      <c r="DK45" s="203"/>
      <c r="DL45" s="202"/>
      <c r="DM45" s="204"/>
      <c r="DN45" s="260"/>
      <c r="DO45" s="305"/>
      <c r="DP45" s="322"/>
      <c r="DQ45" s="335"/>
      <c r="DR45" s="203"/>
      <c r="DS45" s="202"/>
      <c r="DT45" s="204"/>
      <c r="DU45" s="260"/>
      <c r="DV45" s="305"/>
      <c r="DW45" s="322"/>
      <c r="DX45" s="335"/>
      <c r="DY45" s="203"/>
      <c r="DZ45" s="202"/>
      <c r="EA45" s="204"/>
      <c r="EB45" s="260"/>
      <c r="EC45" s="305"/>
      <c r="ED45" s="322"/>
      <c r="EE45" s="335"/>
      <c r="EF45" s="203"/>
      <c r="EG45" s="202"/>
      <c r="EH45" s="204"/>
      <c r="EI45" s="260"/>
      <c r="EJ45" s="305"/>
      <c r="EK45" s="322"/>
      <c r="EL45" s="335"/>
      <c r="EM45" s="203"/>
      <c r="EN45" s="202"/>
      <c r="EO45" s="204"/>
      <c r="EP45" s="260"/>
      <c r="EQ45" s="305"/>
      <c r="ER45" s="322"/>
      <c r="ES45" s="335"/>
      <c r="ET45" s="203"/>
      <c r="EU45" s="202"/>
      <c r="EV45" s="204"/>
      <c r="EW45" s="260"/>
      <c r="EX45" s="305"/>
      <c r="EY45" s="322"/>
      <c r="EZ45" s="335"/>
      <c r="FA45" s="201"/>
      <c r="FB45" s="202"/>
      <c r="FC45" s="204"/>
      <c r="FD45" s="260"/>
      <c r="FE45" s="305"/>
      <c r="FF45" s="322"/>
      <c r="FG45" s="335"/>
      <c r="FH45" s="201"/>
      <c r="FI45" s="202"/>
      <c r="FJ45" s="204"/>
      <c r="FK45" s="260"/>
      <c r="FL45" s="305"/>
      <c r="FM45" s="322"/>
      <c r="FN45" s="335"/>
      <c r="FO45" s="201"/>
      <c r="FP45" s="202"/>
      <c r="FQ45" s="204"/>
      <c r="FR45" s="260"/>
      <c r="FS45" s="305"/>
      <c r="FT45" s="322"/>
      <c r="FU45" s="335"/>
      <c r="FV45" s="201"/>
      <c r="FW45" s="202"/>
      <c r="FX45" s="204"/>
      <c r="FY45" s="260"/>
      <c r="FZ45" s="305"/>
      <c r="GA45" s="322"/>
      <c r="GB45" s="335"/>
      <c r="GC45" s="201"/>
      <c r="GD45" s="202"/>
      <c r="GH45" s="310">
        <f t="shared" si="0"/>
        <v>0</v>
      </c>
      <c r="GI45" s="305">
        <f t="shared" si="1"/>
        <v>0</v>
      </c>
      <c r="GJ45" s="311" t="str">
        <f>IF(GH45=0,"0",(GH45/(VLOOKUP(GI45,'TC Table'!$A$1:$B$150,2,FALSE))))</f>
        <v>0</v>
      </c>
      <c r="GK45" s="322">
        <f t="shared" si="2"/>
        <v>0</v>
      </c>
      <c r="GL45" s="322">
        <f t="shared" si="3"/>
        <v>0</v>
      </c>
      <c r="GM45" s="325" t="str">
        <f>IF(GK45=0,"0",(GK45/(VLOOKUP(GL45,'TC Table'!$A$1:$B$150,2,FALSE))))</f>
        <v>0</v>
      </c>
      <c r="GN45" s="335">
        <f t="shared" si="4"/>
        <v>0</v>
      </c>
      <c r="GO45" s="335">
        <f t="shared" si="5"/>
        <v>0</v>
      </c>
      <c r="GP45" s="339" t="str">
        <f>IF(GN45=0,"0",(GN45/(VLOOKUP(GO45,'TC Table'!$A$1:$B$150,2,FALSE))))</f>
        <v>0</v>
      </c>
      <c r="GQ45" s="203">
        <f t="shared" si="6"/>
        <v>0</v>
      </c>
      <c r="GR45" s="203">
        <f t="shared" si="7"/>
        <v>0</v>
      </c>
      <c r="GS45" s="257" t="str">
        <f>IF(GQ45=0,"0",(GQ45/(VLOOKUP(GR45,'TC Table'!$A$1:$B$150,2,FALSE))))</f>
        <v>0</v>
      </c>
      <c r="GT45" s="203">
        <f t="shared" si="8"/>
        <v>0</v>
      </c>
      <c r="GU45" s="203">
        <f t="shared" si="9"/>
        <v>0</v>
      </c>
      <c r="GV45" s="255" t="str">
        <f>IF(GT45=0,"0",(GT45/(VLOOKUP(GU45,'TC Table'!$A$1:$B$150,2,FALSE))))</f>
        <v>0</v>
      </c>
    </row>
    <row r="46" spans="1:204" s="157" customFormat="1" ht="12.75">
      <c r="A46" s="153"/>
      <c r="B46" s="442"/>
      <c r="C46" s="281"/>
      <c r="D46" s="467"/>
      <c r="E46" s="451"/>
      <c r="F46" s="452"/>
      <c r="G46" s="453"/>
      <c r="H46" s="453"/>
      <c r="I46" s="454"/>
      <c r="J46" s="286"/>
      <c r="K46" s="455"/>
      <c r="L46" s="287"/>
      <c r="M46" s="286"/>
      <c r="N46" s="286"/>
      <c r="O46" s="456"/>
      <c r="P46" s="457"/>
      <c r="Q46" s="458"/>
      <c r="R46" s="459"/>
      <c r="S46" s="459"/>
      <c r="T46" s="460"/>
      <c r="U46" s="468"/>
      <c r="V46" s="469"/>
      <c r="W46" s="469"/>
      <c r="X46" s="470"/>
      <c r="Y46" s="464"/>
      <c r="Z46" s="465"/>
      <c r="AA46" s="465"/>
      <c r="AB46" s="466"/>
      <c r="AC46" s="201"/>
      <c r="AD46" s="201"/>
      <c r="AE46" s="202"/>
      <c r="AF46" s="432"/>
      <c r="AG46" s="200"/>
      <c r="AH46" s="200"/>
      <c r="AI46" s="201"/>
      <c r="AJ46" s="447">
        <f t="shared" si="10"/>
      </c>
      <c r="AK46" s="444"/>
      <c r="AL46" s="502"/>
      <c r="AM46" s="598"/>
      <c r="AN46" s="602"/>
      <c r="AO46" s="536"/>
      <c r="AP46" s="506"/>
      <c r="AQ46" s="513"/>
      <c r="AR46" s="513"/>
      <c r="AS46" s="506"/>
      <c r="AT46" s="513"/>
      <c r="AU46" s="513"/>
      <c r="AV46" s="506"/>
      <c r="AW46" s="513"/>
      <c r="AX46" s="513"/>
      <c r="AY46" s="603"/>
      <c r="AZ46" s="652"/>
      <c r="BA46" s="184"/>
      <c r="BB46" s="204"/>
      <c r="BC46" s="260"/>
      <c r="BD46" s="305"/>
      <c r="BE46" s="322"/>
      <c r="BF46" s="335"/>
      <c r="BG46" s="203"/>
      <c r="BH46" s="202"/>
      <c r="BI46" s="204"/>
      <c r="BJ46" s="260"/>
      <c r="BK46" s="305"/>
      <c r="BL46" s="322"/>
      <c r="BM46" s="335"/>
      <c r="BN46" s="203"/>
      <c r="BO46" s="202"/>
      <c r="BP46" s="204"/>
      <c r="BQ46" s="260"/>
      <c r="BR46" s="305"/>
      <c r="BS46" s="322"/>
      <c r="BT46" s="335"/>
      <c r="BU46" s="203"/>
      <c r="BV46" s="202"/>
      <c r="BW46" s="204"/>
      <c r="BX46" s="260"/>
      <c r="BY46" s="305"/>
      <c r="BZ46" s="322"/>
      <c r="CA46" s="335"/>
      <c r="CB46" s="203"/>
      <c r="CC46" s="202"/>
      <c r="CD46" s="204"/>
      <c r="CE46" s="260"/>
      <c r="CF46" s="305"/>
      <c r="CG46" s="322"/>
      <c r="CH46" s="335"/>
      <c r="CI46" s="203"/>
      <c r="CJ46" s="202"/>
      <c r="CK46" s="204"/>
      <c r="CL46" s="260"/>
      <c r="CM46" s="305"/>
      <c r="CN46" s="322"/>
      <c r="CO46" s="335"/>
      <c r="CP46" s="203"/>
      <c r="CQ46" s="202"/>
      <c r="CR46" s="204"/>
      <c r="CS46" s="260"/>
      <c r="CT46" s="305"/>
      <c r="CU46" s="322"/>
      <c r="CV46" s="335"/>
      <c r="CW46" s="203"/>
      <c r="CX46" s="202"/>
      <c r="CY46" s="204"/>
      <c r="CZ46" s="260"/>
      <c r="DA46" s="305"/>
      <c r="DB46" s="322"/>
      <c r="DC46" s="335"/>
      <c r="DD46" s="203"/>
      <c r="DE46" s="202"/>
      <c r="DF46" s="204"/>
      <c r="DG46" s="260"/>
      <c r="DH46" s="305"/>
      <c r="DI46" s="322"/>
      <c r="DJ46" s="335"/>
      <c r="DK46" s="203"/>
      <c r="DL46" s="202"/>
      <c r="DM46" s="204"/>
      <c r="DN46" s="260"/>
      <c r="DO46" s="305"/>
      <c r="DP46" s="322"/>
      <c r="DQ46" s="335"/>
      <c r="DR46" s="203"/>
      <c r="DS46" s="202"/>
      <c r="DT46" s="204"/>
      <c r="DU46" s="260"/>
      <c r="DV46" s="305"/>
      <c r="DW46" s="322"/>
      <c r="DX46" s="335"/>
      <c r="DY46" s="203"/>
      <c r="DZ46" s="202"/>
      <c r="EA46" s="204"/>
      <c r="EB46" s="260"/>
      <c r="EC46" s="305"/>
      <c r="ED46" s="322"/>
      <c r="EE46" s="335"/>
      <c r="EF46" s="203"/>
      <c r="EG46" s="202"/>
      <c r="EH46" s="204"/>
      <c r="EI46" s="260"/>
      <c r="EJ46" s="305"/>
      <c r="EK46" s="322"/>
      <c r="EL46" s="335"/>
      <c r="EM46" s="203"/>
      <c r="EN46" s="202"/>
      <c r="EO46" s="204"/>
      <c r="EP46" s="260"/>
      <c r="EQ46" s="305"/>
      <c r="ER46" s="322"/>
      <c r="ES46" s="335"/>
      <c r="ET46" s="203"/>
      <c r="EU46" s="202"/>
      <c r="EV46" s="204"/>
      <c r="EW46" s="260"/>
      <c r="EX46" s="305"/>
      <c r="EY46" s="322"/>
      <c r="EZ46" s="335"/>
      <c r="FA46" s="201"/>
      <c r="FB46" s="202"/>
      <c r="FC46" s="204"/>
      <c r="FD46" s="260"/>
      <c r="FE46" s="305"/>
      <c r="FF46" s="322"/>
      <c r="FG46" s="335"/>
      <c r="FH46" s="201"/>
      <c r="FI46" s="202"/>
      <c r="FJ46" s="204"/>
      <c r="FK46" s="260"/>
      <c r="FL46" s="305"/>
      <c r="FM46" s="322"/>
      <c r="FN46" s="335"/>
      <c r="FO46" s="201"/>
      <c r="FP46" s="202"/>
      <c r="FQ46" s="204"/>
      <c r="FR46" s="260"/>
      <c r="FS46" s="305"/>
      <c r="FT46" s="322"/>
      <c r="FU46" s="335"/>
      <c r="FV46" s="201"/>
      <c r="FW46" s="202"/>
      <c r="FX46" s="204"/>
      <c r="FY46" s="260"/>
      <c r="FZ46" s="305"/>
      <c r="GA46" s="322"/>
      <c r="GB46" s="335"/>
      <c r="GC46" s="201"/>
      <c r="GD46" s="202"/>
      <c r="GH46" s="310">
        <f t="shared" si="0"/>
        <v>0</v>
      </c>
      <c r="GI46" s="305">
        <f t="shared" si="1"/>
        <v>0</v>
      </c>
      <c r="GJ46" s="311" t="str">
        <f>IF(GH46=0,"0",(GH46/(VLOOKUP(GI46,'TC Table'!$A$1:$B$150,2,FALSE))))</f>
        <v>0</v>
      </c>
      <c r="GK46" s="322">
        <f t="shared" si="2"/>
        <v>0</v>
      </c>
      <c r="GL46" s="322">
        <f t="shared" si="3"/>
        <v>0</v>
      </c>
      <c r="GM46" s="325" t="str">
        <f>IF(GK46=0,"0",(GK46/(VLOOKUP(GL46,'TC Table'!$A$1:$B$150,2,FALSE))))</f>
        <v>0</v>
      </c>
      <c r="GN46" s="335">
        <f t="shared" si="4"/>
        <v>0</v>
      </c>
      <c r="GO46" s="335">
        <f t="shared" si="5"/>
        <v>0</v>
      </c>
      <c r="GP46" s="339" t="str">
        <f>IF(GN46=0,"0",(GN46/(VLOOKUP(GO46,'TC Table'!$A$1:$B$150,2,FALSE))))</f>
        <v>0</v>
      </c>
      <c r="GQ46" s="203">
        <f t="shared" si="6"/>
        <v>0</v>
      </c>
      <c r="GR46" s="203">
        <f t="shared" si="7"/>
        <v>0</v>
      </c>
      <c r="GS46" s="257" t="str">
        <f>IF(GQ46=0,"0",(GQ46/(VLOOKUP(GR46,'TC Table'!$A$1:$B$150,2,FALSE))))</f>
        <v>0</v>
      </c>
      <c r="GT46" s="203">
        <f t="shared" si="8"/>
        <v>0</v>
      </c>
      <c r="GU46" s="203">
        <f t="shared" si="9"/>
        <v>0</v>
      </c>
      <c r="GV46" s="255" t="str">
        <f>IF(GT46=0,"0",(GT46/(VLOOKUP(GU46,'TC Table'!$A$1:$B$150,2,FALSE))))</f>
        <v>0</v>
      </c>
    </row>
    <row r="47" spans="1:204" s="157" customFormat="1" ht="12.75">
      <c r="A47" s="153"/>
      <c r="B47" s="471"/>
      <c r="C47" s="281"/>
      <c r="D47" s="472"/>
      <c r="E47" s="451"/>
      <c r="F47" s="452"/>
      <c r="G47" s="473"/>
      <c r="H47" s="473"/>
      <c r="I47" s="474"/>
      <c r="J47" s="286"/>
      <c r="K47" s="475"/>
      <c r="L47" s="287"/>
      <c r="M47" s="286"/>
      <c r="N47" s="286"/>
      <c r="O47" s="456"/>
      <c r="P47" s="457"/>
      <c r="Q47" s="458"/>
      <c r="R47" s="459"/>
      <c r="S47" s="459"/>
      <c r="T47" s="460"/>
      <c r="U47" s="468"/>
      <c r="V47" s="469"/>
      <c r="W47" s="469"/>
      <c r="X47" s="470"/>
      <c r="Y47" s="464"/>
      <c r="Z47" s="465"/>
      <c r="AA47" s="465"/>
      <c r="AB47" s="466"/>
      <c r="AC47" s="201"/>
      <c r="AD47" s="201"/>
      <c r="AE47" s="202"/>
      <c r="AF47" s="432"/>
      <c r="AG47" s="200"/>
      <c r="AH47" s="200"/>
      <c r="AI47" s="201"/>
      <c r="AJ47" s="447">
        <f t="shared" si="10"/>
      </c>
      <c r="AK47" s="444"/>
      <c r="AL47" s="502"/>
      <c r="AM47" s="598"/>
      <c r="AN47" s="602"/>
      <c r="AO47" s="536"/>
      <c r="AP47" s="506"/>
      <c r="AQ47" s="513"/>
      <c r="AR47" s="513"/>
      <c r="AS47" s="506"/>
      <c r="AT47" s="513"/>
      <c r="AU47" s="513"/>
      <c r="AV47" s="506"/>
      <c r="AW47" s="513"/>
      <c r="AX47" s="513"/>
      <c r="AY47" s="603"/>
      <c r="AZ47" s="652"/>
      <c r="BA47" s="184"/>
      <c r="BB47" s="204"/>
      <c r="BC47" s="260"/>
      <c r="BD47" s="305"/>
      <c r="BE47" s="322"/>
      <c r="BF47" s="335"/>
      <c r="BG47" s="203"/>
      <c r="BH47" s="202"/>
      <c r="BI47" s="204"/>
      <c r="BJ47" s="260"/>
      <c r="BK47" s="305"/>
      <c r="BL47" s="322"/>
      <c r="BM47" s="335"/>
      <c r="BN47" s="203"/>
      <c r="BO47" s="202"/>
      <c r="BP47" s="204"/>
      <c r="BQ47" s="260"/>
      <c r="BR47" s="305"/>
      <c r="BS47" s="322"/>
      <c r="BT47" s="335"/>
      <c r="BU47" s="203"/>
      <c r="BV47" s="202"/>
      <c r="BW47" s="204"/>
      <c r="BX47" s="260"/>
      <c r="BY47" s="305"/>
      <c r="BZ47" s="322"/>
      <c r="CA47" s="335"/>
      <c r="CB47" s="203"/>
      <c r="CC47" s="202"/>
      <c r="CD47" s="204"/>
      <c r="CE47" s="260"/>
      <c r="CF47" s="305"/>
      <c r="CG47" s="322"/>
      <c r="CH47" s="335"/>
      <c r="CI47" s="203"/>
      <c r="CJ47" s="202"/>
      <c r="CK47" s="204"/>
      <c r="CL47" s="260"/>
      <c r="CM47" s="305"/>
      <c r="CN47" s="322"/>
      <c r="CO47" s="335"/>
      <c r="CP47" s="203"/>
      <c r="CQ47" s="202"/>
      <c r="CR47" s="204"/>
      <c r="CS47" s="260"/>
      <c r="CT47" s="305"/>
      <c r="CU47" s="322"/>
      <c r="CV47" s="335"/>
      <c r="CW47" s="203"/>
      <c r="CX47" s="202"/>
      <c r="CY47" s="204"/>
      <c r="CZ47" s="260"/>
      <c r="DA47" s="305"/>
      <c r="DB47" s="322"/>
      <c r="DC47" s="335"/>
      <c r="DD47" s="203"/>
      <c r="DE47" s="202"/>
      <c r="DF47" s="204"/>
      <c r="DG47" s="260"/>
      <c r="DH47" s="305"/>
      <c r="DI47" s="322"/>
      <c r="DJ47" s="335"/>
      <c r="DK47" s="203"/>
      <c r="DL47" s="202"/>
      <c r="DM47" s="204"/>
      <c r="DN47" s="260"/>
      <c r="DO47" s="305"/>
      <c r="DP47" s="322"/>
      <c r="DQ47" s="335"/>
      <c r="DR47" s="203"/>
      <c r="DS47" s="202"/>
      <c r="DT47" s="204"/>
      <c r="DU47" s="260"/>
      <c r="DV47" s="305"/>
      <c r="DW47" s="322"/>
      <c r="DX47" s="335"/>
      <c r="DY47" s="203"/>
      <c r="DZ47" s="202"/>
      <c r="EA47" s="204"/>
      <c r="EB47" s="260"/>
      <c r="EC47" s="305"/>
      <c r="ED47" s="322"/>
      <c r="EE47" s="335"/>
      <c r="EF47" s="203"/>
      <c r="EG47" s="202"/>
      <c r="EH47" s="204"/>
      <c r="EI47" s="260"/>
      <c r="EJ47" s="305"/>
      <c r="EK47" s="322"/>
      <c r="EL47" s="335"/>
      <c r="EM47" s="203"/>
      <c r="EN47" s="202"/>
      <c r="EO47" s="204"/>
      <c r="EP47" s="260"/>
      <c r="EQ47" s="305"/>
      <c r="ER47" s="322"/>
      <c r="ES47" s="335"/>
      <c r="ET47" s="203"/>
      <c r="EU47" s="202"/>
      <c r="EV47" s="204"/>
      <c r="EW47" s="260"/>
      <c r="EX47" s="305"/>
      <c r="EY47" s="322"/>
      <c r="EZ47" s="335"/>
      <c r="FA47" s="201"/>
      <c r="FB47" s="202"/>
      <c r="FC47" s="204"/>
      <c r="FD47" s="260"/>
      <c r="FE47" s="305"/>
      <c r="FF47" s="322"/>
      <c r="FG47" s="335"/>
      <c r="FH47" s="201"/>
      <c r="FI47" s="202"/>
      <c r="FJ47" s="204"/>
      <c r="FK47" s="260"/>
      <c r="FL47" s="305"/>
      <c r="FM47" s="322"/>
      <c r="FN47" s="335"/>
      <c r="FO47" s="201"/>
      <c r="FP47" s="202"/>
      <c r="FQ47" s="204"/>
      <c r="FR47" s="260"/>
      <c r="FS47" s="305"/>
      <c r="FT47" s="322"/>
      <c r="FU47" s="335"/>
      <c r="FV47" s="201"/>
      <c r="FW47" s="202"/>
      <c r="FX47" s="204"/>
      <c r="FY47" s="260"/>
      <c r="FZ47" s="305"/>
      <c r="GA47" s="322"/>
      <c r="GB47" s="335"/>
      <c r="GC47" s="201"/>
      <c r="GD47" s="202"/>
      <c r="GH47" s="310">
        <f t="shared" si="0"/>
        <v>0</v>
      </c>
      <c r="GI47" s="305">
        <f t="shared" si="1"/>
        <v>0</v>
      </c>
      <c r="GJ47" s="311" t="str">
        <f>IF(GH47=0,"0",(GH47/(VLOOKUP(GI47,'TC Table'!$A$1:$B$150,2,FALSE))))</f>
        <v>0</v>
      </c>
      <c r="GK47" s="322">
        <f t="shared" si="2"/>
        <v>0</v>
      </c>
      <c r="GL47" s="322">
        <f t="shared" si="3"/>
        <v>0</v>
      </c>
      <c r="GM47" s="325" t="str">
        <f>IF(GK47=0,"0",(GK47/(VLOOKUP(GL47,'TC Table'!$A$1:$B$150,2,FALSE))))</f>
        <v>0</v>
      </c>
      <c r="GN47" s="335">
        <f t="shared" si="4"/>
        <v>0</v>
      </c>
      <c r="GO47" s="335">
        <f t="shared" si="5"/>
        <v>0</v>
      </c>
      <c r="GP47" s="339" t="str">
        <f>IF(GN47=0,"0",(GN47/(VLOOKUP(GO47,'TC Table'!$A$1:$B$150,2,FALSE))))</f>
        <v>0</v>
      </c>
      <c r="GQ47" s="203">
        <f t="shared" si="6"/>
        <v>0</v>
      </c>
      <c r="GR47" s="203">
        <f t="shared" si="7"/>
        <v>0</v>
      </c>
      <c r="GS47" s="257" t="str">
        <f>IF(GQ47=0,"0",(GQ47/(VLOOKUP(GR47,'TC Table'!$A$1:$B$150,2,FALSE))))</f>
        <v>0</v>
      </c>
      <c r="GT47" s="203">
        <f t="shared" si="8"/>
        <v>0</v>
      </c>
      <c r="GU47" s="203">
        <f t="shared" si="9"/>
        <v>0</v>
      </c>
      <c r="GV47" s="255" t="str">
        <f>IF(GT47=0,"0",(GT47/(VLOOKUP(GU47,'TC Table'!$A$1:$B$150,2,FALSE))))</f>
        <v>0</v>
      </c>
    </row>
    <row r="48" spans="1:204" s="157" customFormat="1" ht="13.5" thickBot="1">
      <c r="A48" s="153"/>
      <c r="B48" s="476"/>
      <c r="C48" s="285"/>
      <c r="D48" s="477"/>
      <c r="E48" s="478"/>
      <c r="F48" s="479"/>
      <c r="G48" s="480"/>
      <c r="H48" s="480"/>
      <c r="I48" s="289"/>
      <c r="J48" s="288"/>
      <c r="K48" s="481"/>
      <c r="L48" s="289"/>
      <c r="M48" s="481"/>
      <c r="N48" s="288"/>
      <c r="O48" s="482"/>
      <c r="P48" s="483"/>
      <c r="Q48" s="484"/>
      <c r="R48" s="485"/>
      <c r="S48" s="485"/>
      <c r="T48" s="486"/>
      <c r="U48" s="487"/>
      <c r="V48" s="488"/>
      <c r="W48" s="488"/>
      <c r="X48" s="489"/>
      <c r="Y48" s="490"/>
      <c r="Z48" s="491"/>
      <c r="AA48" s="491"/>
      <c r="AB48" s="492"/>
      <c r="AC48" s="206"/>
      <c r="AD48" s="206"/>
      <c r="AE48" s="207"/>
      <c r="AF48" s="433"/>
      <c r="AG48" s="434"/>
      <c r="AH48" s="434"/>
      <c r="AI48" s="206"/>
      <c r="AJ48" s="448">
        <f t="shared" si="10"/>
      </c>
      <c r="AK48" s="446"/>
      <c r="AL48" s="503"/>
      <c r="AM48" s="599"/>
      <c r="AN48" s="604"/>
      <c r="AO48" s="537"/>
      <c r="AP48" s="507"/>
      <c r="AQ48" s="516"/>
      <c r="AR48" s="516"/>
      <c r="AS48" s="507"/>
      <c r="AT48" s="516"/>
      <c r="AU48" s="516"/>
      <c r="AV48" s="507"/>
      <c r="AW48" s="516"/>
      <c r="AX48" s="516"/>
      <c r="AY48" s="605"/>
      <c r="AZ48" s="653"/>
      <c r="BA48" s="194"/>
      <c r="BB48" s="208"/>
      <c r="BC48" s="261"/>
      <c r="BD48" s="306"/>
      <c r="BE48" s="323"/>
      <c r="BF48" s="336"/>
      <c r="BG48" s="205"/>
      <c r="BH48" s="207"/>
      <c r="BI48" s="208"/>
      <c r="BJ48" s="261"/>
      <c r="BK48" s="306"/>
      <c r="BL48" s="323"/>
      <c r="BM48" s="336"/>
      <c r="BN48" s="205"/>
      <c r="BO48" s="207"/>
      <c r="BP48" s="208"/>
      <c r="BQ48" s="261"/>
      <c r="BR48" s="306"/>
      <c r="BS48" s="323"/>
      <c r="BT48" s="336"/>
      <c r="BU48" s="205"/>
      <c r="BV48" s="207"/>
      <c r="BW48" s="208"/>
      <c r="BX48" s="261"/>
      <c r="BY48" s="306"/>
      <c r="BZ48" s="323"/>
      <c r="CA48" s="336"/>
      <c r="CB48" s="205"/>
      <c r="CC48" s="207"/>
      <c r="CD48" s="208"/>
      <c r="CE48" s="261"/>
      <c r="CF48" s="306"/>
      <c r="CG48" s="323"/>
      <c r="CH48" s="336"/>
      <c r="CI48" s="205"/>
      <c r="CJ48" s="207"/>
      <c r="CK48" s="208"/>
      <c r="CL48" s="261"/>
      <c r="CM48" s="306"/>
      <c r="CN48" s="323"/>
      <c r="CO48" s="336"/>
      <c r="CP48" s="205"/>
      <c r="CQ48" s="207"/>
      <c r="CR48" s="208"/>
      <c r="CS48" s="261"/>
      <c r="CT48" s="306"/>
      <c r="CU48" s="323"/>
      <c r="CV48" s="336"/>
      <c r="CW48" s="205"/>
      <c r="CX48" s="207"/>
      <c r="CY48" s="208"/>
      <c r="CZ48" s="261"/>
      <c r="DA48" s="306"/>
      <c r="DB48" s="323"/>
      <c r="DC48" s="336"/>
      <c r="DD48" s="205"/>
      <c r="DE48" s="207"/>
      <c r="DF48" s="208"/>
      <c r="DG48" s="261"/>
      <c r="DH48" s="306"/>
      <c r="DI48" s="323"/>
      <c r="DJ48" s="336"/>
      <c r="DK48" s="205"/>
      <c r="DL48" s="207"/>
      <c r="DM48" s="208"/>
      <c r="DN48" s="261"/>
      <c r="DO48" s="306"/>
      <c r="DP48" s="323"/>
      <c r="DQ48" s="336"/>
      <c r="DR48" s="205"/>
      <c r="DS48" s="207"/>
      <c r="DT48" s="208"/>
      <c r="DU48" s="261"/>
      <c r="DV48" s="306"/>
      <c r="DW48" s="323"/>
      <c r="DX48" s="336"/>
      <c r="DY48" s="205"/>
      <c r="DZ48" s="207"/>
      <c r="EA48" s="208"/>
      <c r="EB48" s="261"/>
      <c r="EC48" s="306"/>
      <c r="ED48" s="323"/>
      <c r="EE48" s="336"/>
      <c r="EF48" s="205"/>
      <c r="EG48" s="207"/>
      <c r="EH48" s="208"/>
      <c r="EI48" s="261"/>
      <c r="EJ48" s="306"/>
      <c r="EK48" s="323"/>
      <c r="EL48" s="336"/>
      <c r="EM48" s="205"/>
      <c r="EN48" s="207"/>
      <c r="EO48" s="208"/>
      <c r="EP48" s="261"/>
      <c r="EQ48" s="306"/>
      <c r="ER48" s="323"/>
      <c r="ES48" s="336"/>
      <c r="ET48" s="205"/>
      <c r="EU48" s="207"/>
      <c r="EV48" s="208"/>
      <c r="EW48" s="261"/>
      <c r="EX48" s="306"/>
      <c r="EY48" s="323"/>
      <c r="EZ48" s="336"/>
      <c r="FA48" s="206"/>
      <c r="FB48" s="207"/>
      <c r="FC48" s="208"/>
      <c r="FD48" s="261"/>
      <c r="FE48" s="306"/>
      <c r="FF48" s="323"/>
      <c r="FG48" s="336"/>
      <c r="FH48" s="206"/>
      <c r="FI48" s="207"/>
      <c r="FJ48" s="208"/>
      <c r="FK48" s="261"/>
      <c r="FL48" s="306"/>
      <c r="FM48" s="323"/>
      <c r="FN48" s="336"/>
      <c r="FO48" s="206"/>
      <c r="FP48" s="207"/>
      <c r="FQ48" s="208"/>
      <c r="FR48" s="261"/>
      <c r="FS48" s="306"/>
      <c r="FT48" s="323"/>
      <c r="FU48" s="336"/>
      <c r="FV48" s="206"/>
      <c r="FW48" s="207"/>
      <c r="FX48" s="208"/>
      <c r="FY48" s="261"/>
      <c r="FZ48" s="306"/>
      <c r="GA48" s="323"/>
      <c r="GB48" s="336"/>
      <c r="GC48" s="206"/>
      <c r="GD48" s="207"/>
      <c r="GH48" s="312">
        <f t="shared" si="0"/>
        <v>0</v>
      </c>
      <c r="GI48" s="306">
        <f t="shared" si="1"/>
        <v>0</v>
      </c>
      <c r="GJ48" s="313" t="str">
        <f>IF(GH48=0,"0",(GH48/(VLOOKUP(GI48,'TC Table'!$A$1:$B$150,2,FALSE))))</f>
        <v>0</v>
      </c>
      <c r="GK48" s="323">
        <f t="shared" si="2"/>
        <v>0</v>
      </c>
      <c r="GL48" s="323">
        <f t="shared" si="3"/>
        <v>0</v>
      </c>
      <c r="GM48" s="326" t="str">
        <f>IF(GK48=0,"0",(GK48/(VLOOKUP(GL48,'TC Table'!$A$1:$B$150,2,FALSE))))</f>
        <v>0</v>
      </c>
      <c r="GN48" s="336">
        <f t="shared" si="4"/>
        <v>0</v>
      </c>
      <c r="GO48" s="336">
        <f t="shared" si="5"/>
        <v>0</v>
      </c>
      <c r="GP48" s="340" t="str">
        <f>IF(GN48=0,"0",(GN48/(VLOOKUP(GO48,'TC Table'!$A$1:$B$150,2,FALSE))))</f>
        <v>0</v>
      </c>
      <c r="GQ48" s="205">
        <f t="shared" si="6"/>
        <v>0</v>
      </c>
      <c r="GR48" s="205">
        <f t="shared" si="7"/>
        <v>0</v>
      </c>
      <c r="GS48" s="258" t="str">
        <f>IF(GQ48=0,"0",(GQ48/(VLOOKUP(GR48,'TC Table'!$A$1:$B$150,2,FALSE))))</f>
        <v>0</v>
      </c>
      <c r="GT48" s="205">
        <f t="shared" si="8"/>
        <v>0</v>
      </c>
      <c r="GU48" s="205">
        <f t="shared" si="9"/>
        <v>0</v>
      </c>
      <c r="GV48" s="256" t="str">
        <f>IF(GT48=0,"0",(GT48/(VLOOKUP(GU48,'TC Table'!$A$1:$B$150,2,FALSE))))</f>
        <v>0</v>
      </c>
    </row>
    <row r="49" spans="1:186" s="157" customFormat="1" ht="15.75" customHeight="1">
      <c r="A49" s="153"/>
      <c r="Q49" s="209"/>
      <c r="R49" s="210"/>
      <c r="S49" s="210"/>
      <c r="T49" s="211"/>
      <c r="U49" s="169"/>
      <c r="V49" s="153"/>
      <c r="W49" s="153"/>
      <c r="X49" s="153"/>
      <c r="Y49" s="153"/>
      <c r="Z49" s="153"/>
      <c r="AA49" s="153"/>
      <c r="AB49" s="153"/>
      <c r="AN49" s="504"/>
      <c r="AO49" s="504"/>
      <c r="AP49" s="504"/>
      <c r="AQ49" s="497"/>
      <c r="AR49" s="497"/>
      <c r="AS49" s="497"/>
      <c r="AT49" s="497"/>
      <c r="AU49" s="497"/>
      <c r="AV49" s="497"/>
      <c r="AW49" s="497"/>
      <c r="AX49" s="497"/>
      <c r="AY49" s="497"/>
      <c r="AZ49" s="646"/>
      <c r="FD49" s="195"/>
      <c r="FE49" s="195"/>
      <c r="FF49" s="195"/>
      <c r="FG49" s="195"/>
      <c r="FH49" s="195"/>
      <c r="FI49" s="195"/>
      <c r="FJ49" s="195"/>
      <c r="FK49" s="195"/>
      <c r="FL49" s="195"/>
      <c r="FM49" s="195"/>
      <c r="FN49" s="195"/>
      <c r="FO49" s="195"/>
      <c r="FP49" s="195"/>
      <c r="FQ49" s="195"/>
      <c r="FR49" s="195"/>
      <c r="FS49" s="195"/>
      <c r="FT49" s="195"/>
      <c r="FU49" s="195"/>
      <c r="FV49" s="195"/>
      <c r="FW49" s="195"/>
      <c r="FX49" s="195"/>
      <c r="FY49" s="195"/>
      <c r="FZ49" s="195"/>
      <c r="GA49" s="195"/>
      <c r="GB49" s="195"/>
      <c r="GC49" s="195"/>
      <c r="GD49" s="195"/>
    </row>
    <row r="50" spans="1:210" ht="12.75">
      <c r="A50" s="212" t="s">
        <v>101</v>
      </c>
      <c r="B50" s="157"/>
      <c r="C50" s="157"/>
      <c r="D50" s="157"/>
      <c r="E50" s="157"/>
      <c r="F50" s="157"/>
      <c r="G50" s="157"/>
      <c r="H50" s="157"/>
      <c r="I50" s="157"/>
      <c r="J50" s="157"/>
      <c r="K50" s="157"/>
      <c r="L50" s="157"/>
      <c r="M50" s="157"/>
      <c r="N50" s="157"/>
      <c r="O50" s="157"/>
      <c r="P50" s="157"/>
      <c r="Q50" s="153"/>
      <c r="R50" s="153"/>
      <c r="S50" s="153"/>
      <c r="T50" s="153"/>
      <c r="U50" s="153"/>
      <c r="V50" s="153"/>
      <c r="W50" s="153"/>
      <c r="X50" s="153"/>
      <c r="Y50" s="153"/>
      <c r="Z50" s="153"/>
      <c r="AA50" s="153"/>
      <c r="AB50" s="153"/>
      <c r="AC50" s="157"/>
      <c r="AD50" s="157"/>
      <c r="AE50" s="157"/>
      <c r="AF50" s="157"/>
      <c r="AG50" s="157"/>
      <c r="AH50" s="157"/>
      <c r="AI50" s="157"/>
      <c r="AJ50" s="157"/>
      <c r="AK50" s="157"/>
      <c r="AL50" s="157"/>
      <c r="AM50" s="157"/>
      <c r="AN50" s="504"/>
      <c r="AO50" s="504"/>
      <c r="AP50" s="504"/>
      <c r="AQ50" s="497"/>
      <c r="AR50" s="497"/>
      <c r="AS50" s="497"/>
      <c r="AT50" s="497"/>
      <c r="AU50" s="497"/>
      <c r="AV50" s="497"/>
      <c r="AW50" s="497"/>
      <c r="AX50" s="497"/>
      <c r="AY50" s="497"/>
      <c r="AZ50" s="646"/>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c r="GJ50" s="157"/>
      <c r="GK50" s="157"/>
      <c r="GL50" s="157"/>
      <c r="GM50" s="157"/>
      <c r="GN50" s="157"/>
      <c r="GO50" s="157"/>
      <c r="GP50" s="157"/>
      <c r="GQ50" s="157"/>
      <c r="GR50" s="157"/>
      <c r="GS50" s="157"/>
      <c r="GT50" s="157"/>
      <c r="GU50" s="157"/>
      <c r="GV50" s="157"/>
      <c r="GW50" s="157"/>
      <c r="GX50" s="157"/>
      <c r="GY50" s="157"/>
      <c r="GZ50" s="157"/>
      <c r="HA50" s="157"/>
      <c r="HB50" s="157"/>
    </row>
    <row r="51" spans="1:210" ht="12.75">
      <c r="A51" s="250" t="s">
        <v>85</v>
      </c>
      <c r="B51" s="157" t="s">
        <v>102</v>
      </c>
      <c r="C51" s="157"/>
      <c r="D51" s="213"/>
      <c r="E51" s="157"/>
      <c r="F51" s="157"/>
      <c r="G51" s="157"/>
      <c r="H51" s="157"/>
      <c r="I51" s="157"/>
      <c r="J51" s="157"/>
      <c r="K51" s="157"/>
      <c r="L51" s="157"/>
      <c r="M51" s="157"/>
      <c r="N51" s="157"/>
      <c r="O51" s="157"/>
      <c r="P51" s="157"/>
      <c r="Q51" s="153"/>
      <c r="R51" s="153"/>
      <c r="S51" s="153"/>
      <c r="T51" s="153"/>
      <c r="U51" s="153"/>
      <c r="V51" s="153"/>
      <c r="W51" s="153"/>
      <c r="X51" s="153"/>
      <c r="Y51" s="153"/>
      <c r="Z51" s="153"/>
      <c r="AA51" s="153"/>
      <c r="AB51" s="153"/>
      <c r="AC51" s="157"/>
      <c r="AD51" s="157"/>
      <c r="AE51" s="157"/>
      <c r="AF51" s="157"/>
      <c r="AG51" s="157"/>
      <c r="AH51" s="157"/>
      <c r="AI51" s="157"/>
      <c r="AJ51" s="157"/>
      <c r="AK51" s="157"/>
      <c r="AL51" s="157"/>
      <c r="AM51" s="157"/>
      <c r="AN51" s="504"/>
      <c r="AO51" s="504"/>
      <c r="AP51" s="504"/>
      <c r="AQ51" s="497"/>
      <c r="AR51" s="497"/>
      <c r="AS51" s="497"/>
      <c r="AT51" s="497"/>
      <c r="AU51" s="497"/>
      <c r="AV51" s="497"/>
      <c r="AW51" s="497"/>
      <c r="AX51" s="497"/>
      <c r="AY51" s="497"/>
      <c r="AZ51" s="646"/>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row>
    <row r="52" spans="1:210" ht="12.75">
      <c r="A52" s="250" t="s">
        <v>103</v>
      </c>
      <c r="B52" s="157" t="s">
        <v>104</v>
      </c>
      <c r="C52" s="157"/>
      <c r="D52" s="157"/>
      <c r="E52" s="157"/>
      <c r="F52" s="157"/>
      <c r="G52" s="157"/>
      <c r="H52" s="157"/>
      <c r="I52" s="157"/>
      <c r="J52" s="157"/>
      <c r="K52" s="157"/>
      <c r="L52" s="157"/>
      <c r="M52" s="157"/>
      <c r="N52" s="157"/>
      <c r="O52" s="157"/>
      <c r="P52" s="157"/>
      <c r="Q52" s="153"/>
      <c r="R52" s="153"/>
      <c r="S52" s="153"/>
      <c r="T52" s="153"/>
      <c r="U52" s="153"/>
      <c r="V52" s="153"/>
      <c r="W52" s="153"/>
      <c r="X52" s="153"/>
      <c r="Y52" s="153"/>
      <c r="Z52" s="153"/>
      <c r="AA52" s="153"/>
      <c r="AB52" s="153"/>
      <c r="AC52" s="157"/>
      <c r="AD52" s="157"/>
      <c r="AE52" s="157"/>
      <c r="AF52" s="157"/>
      <c r="AG52" s="157"/>
      <c r="AH52" s="157"/>
      <c r="AI52" s="157"/>
      <c r="AJ52" s="157"/>
      <c r="AK52" s="157"/>
      <c r="AL52" s="157"/>
      <c r="AM52" s="157"/>
      <c r="AN52" s="504"/>
      <c r="AO52" s="504"/>
      <c r="AP52" s="504"/>
      <c r="AQ52" s="497"/>
      <c r="AR52" s="497"/>
      <c r="AS52" s="497"/>
      <c r="AT52" s="497"/>
      <c r="AU52" s="497"/>
      <c r="AV52" s="497"/>
      <c r="AW52" s="497"/>
      <c r="AX52" s="497"/>
      <c r="AY52" s="497"/>
      <c r="AZ52" s="646"/>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c r="FW52" s="157"/>
      <c r="FX52" s="157"/>
      <c r="FY52" s="157"/>
      <c r="FZ52" s="157"/>
      <c r="GA52" s="157"/>
      <c r="GB52" s="157"/>
      <c r="GC52" s="157"/>
      <c r="GD52" s="157"/>
      <c r="GE52" s="157"/>
      <c r="GF52" s="157"/>
      <c r="GG52" s="157"/>
      <c r="GH52" s="157"/>
      <c r="GI52" s="157"/>
      <c r="GJ52" s="157"/>
      <c r="GK52" s="157"/>
      <c r="GL52" s="157"/>
      <c r="GM52" s="157"/>
      <c r="GN52" s="157"/>
      <c r="GO52" s="157"/>
      <c r="GP52" s="157"/>
      <c r="GQ52" s="157"/>
      <c r="GR52" s="157"/>
      <c r="GS52" s="157"/>
      <c r="GT52" s="157"/>
      <c r="GU52" s="157"/>
      <c r="GV52" s="157"/>
      <c r="GW52" s="157"/>
      <c r="GX52" s="157"/>
      <c r="GY52" s="157"/>
      <c r="GZ52" s="157"/>
      <c r="HA52" s="157"/>
      <c r="HB52" s="157"/>
    </row>
    <row r="53" spans="1:210" ht="12.75">
      <c r="A53" s="251" t="s">
        <v>90</v>
      </c>
      <c r="B53" s="214" t="s">
        <v>1663</v>
      </c>
      <c r="C53" s="187"/>
      <c r="D53" s="187"/>
      <c r="E53" s="157"/>
      <c r="F53" s="157"/>
      <c r="G53" s="157"/>
      <c r="H53" s="157"/>
      <c r="I53" s="157"/>
      <c r="J53" s="157"/>
      <c r="K53" s="157"/>
      <c r="L53" s="157"/>
      <c r="M53" s="157"/>
      <c r="N53" s="157"/>
      <c r="O53" s="157"/>
      <c r="P53" s="157"/>
      <c r="Q53" s="153"/>
      <c r="R53" s="153"/>
      <c r="S53" s="153"/>
      <c r="T53" s="153"/>
      <c r="U53" s="153"/>
      <c r="V53" s="153"/>
      <c r="W53" s="153"/>
      <c r="X53" s="153"/>
      <c r="Y53" s="153"/>
      <c r="Z53" s="153"/>
      <c r="AA53" s="153"/>
      <c r="AB53" s="153"/>
      <c r="AC53" s="157"/>
      <c r="AD53" s="157"/>
      <c r="AE53" s="157"/>
      <c r="AF53" s="157"/>
      <c r="AG53" s="157"/>
      <c r="AH53" s="157"/>
      <c r="AI53" s="157"/>
      <c r="AJ53" s="157"/>
      <c r="AK53" s="157"/>
      <c r="AL53" s="157"/>
      <c r="AM53" s="157"/>
      <c r="AN53" s="504"/>
      <c r="AO53" s="504"/>
      <c r="AP53" s="504"/>
      <c r="AQ53" s="497"/>
      <c r="AR53" s="497"/>
      <c r="AS53" s="497"/>
      <c r="AT53" s="497"/>
      <c r="AU53" s="497"/>
      <c r="AV53" s="497"/>
      <c r="AW53" s="497"/>
      <c r="AX53" s="497"/>
      <c r="AY53" s="497"/>
      <c r="AZ53" s="646"/>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c r="FF53" s="157"/>
      <c r="FG53" s="157"/>
      <c r="FH53" s="157"/>
      <c r="FI53" s="157"/>
      <c r="FJ53" s="157"/>
      <c r="FK53" s="157"/>
      <c r="FL53" s="157"/>
      <c r="FM53" s="157"/>
      <c r="FN53" s="157"/>
      <c r="FO53" s="157"/>
      <c r="FP53" s="157"/>
      <c r="FQ53" s="157"/>
      <c r="FR53" s="157"/>
      <c r="FS53" s="157"/>
      <c r="FT53" s="157"/>
      <c r="FU53" s="157"/>
      <c r="FV53" s="157"/>
      <c r="FW53" s="157"/>
      <c r="FX53" s="157"/>
      <c r="FY53" s="157"/>
      <c r="FZ53" s="157"/>
      <c r="GA53" s="157"/>
      <c r="GB53" s="157"/>
      <c r="GC53" s="157"/>
      <c r="GD53" s="157"/>
      <c r="GE53" s="157"/>
      <c r="GF53" s="157"/>
      <c r="GG53" s="157"/>
      <c r="GH53" s="157"/>
      <c r="GI53" s="157"/>
      <c r="GJ53" s="157"/>
      <c r="GK53" s="157"/>
      <c r="GL53" s="157"/>
      <c r="GM53" s="157"/>
      <c r="GN53" s="157"/>
      <c r="GO53" s="157"/>
      <c r="GP53" s="157"/>
      <c r="GQ53" s="157"/>
      <c r="GR53" s="157"/>
      <c r="GS53" s="157"/>
      <c r="GT53" s="157"/>
      <c r="GU53" s="157"/>
      <c r="GV53" s="157"/>
      <c r="GW53" s="157"/>
      <c r="GX53" s="157"/>
      <c r="GY53" s="157"/>
      <c r="GZ53" s="157"/>
      <c r="HA53" s="157"/>
      <c r="HB53" s="157"/>
    </row>
    <row r="54" spans="1:210" ht="12.75">
      <c r="A54" s="252" t="s">
        <v>91</v>
      </c>
      <c r="B54" s="214" t="s">
        <v>1668</v>
      </c>
      <c r="C54" s="214"/>
      <c r="D54" s="214"/>
      <c r="E54" s="157"/>
      <c r="F54" s="157"/>
      <c r="G54" s="157"/>
      <c r="H54" s="157"/>
      <c r="I54" s="157"/>
      <c r="J54" s="157"/>
      <c r="K54" s="157"/>
      <c r="L54" s="157"/>
      <c r="M54" s="157"/>
      <c r="N54" s="157"/>
      <c r="O54" s="157"/>
      <c r="P54" s="157"/>
      <c r="Q54" s="153"/>
      <c r="R54" s="153"/>
      <c r="S54" s="153"/>
      <c r="T54" s="153"/>
      <c r="U54" s="153"/>
      <c r="V54" s="153"/>
      <c r="W54" s="153"/>
      <c r="X54" s="153"/>
      <c r="Y54" s="153"/>
      <c r="Z54" s="153"/>
      <c r="AA54" s="153"/>
      <c r="AB54" s="153"/>
      <c r="AC54" s="157"/>
      <c r="AD54" s="157"/>
      <c r="AE54" s="157"/>
      <c r="AF54" s="157"/>
      <c r="AG54" s="157"/>
      <c r="AH54" s="157"/>
      <c r="AI54" s="157"/>
      <c r="AJ54" s="157"/>
      <c r="AK54" s="157"/>
      <c r="AL54" s="157"/>
      <c r="AM54" s="157"/>
      <c r="AN54" s="504"/>
      <c r="AO54" s="504"/>
      <c r="AP54" s="504"/>
      <c r="AQ54" s="497"/>
      <c r="AR54" s="497"/>
      <c r="AS54" s="497"/>
      <c r="AT54" s="497"/>
      <c r="AU54" s="497"/>
      <c r="AV54" s="497"/>
      <c r="AW54" s="497"/>
      <c r="AX54" s="497"/>
      <c r="AY54" s="497"/>
      <c r="AZ54" s="646"/>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c r="EF54" s="157"/>
      <c r="EG54" s="157"/>
      <c r="EH54" s="157"/>
      <c r="EI54" s="157"/>
      <c r="EJ54" s="157"/>
      <c r="EK54" s="157"/>
      <c r="EL54" s="157"/>
      <c r="EM54" s="157"/>
      <c r="EN54" s="157"/>
      <c r="EO54" s="157"/>
      <c r="EP54" s="157"/>
      <c r="EQ54" s="157"/>
      <c r="ER54" s="157"/>
      <c r="ES54" s="157"/>
      <c r="ET54" s="157"/>
      <c r="EU54" s="157"/>
      <c r="EV54" s="157"/>
      <c r="EW54" s="157"/>
      <c r="EX54" s="157"/>
      <c r="EY54" s="157"/>
      <c r="EZ54" s="157"/>
      <c r="FA54" s="157"/>
      <c r="FB54" s="157"/>
      <c r="FC54" s="157"/>
      <c r="FD54" s="157"/>
      <c r="FE54" s="157"/>
      <c r="FF54" s="157"/>
      <c r="FG54" s="157"/>
      <c r="FH54" s="157"/>
      <c r="FI54" s="157"/>
      <c r="FJ54" s="157"/>
      <c r="FK54" s="157"/>
      <c r="FL54" s="157"/>
      <c r="FM54" s="157"/>
      <c r="FN54" s="157"/>
      <c r="FO54" s="157"/>
      <c r="FP54" s="157"/>
      <c r="FQ54" s="157"/>
      <c r="FR54" s="157"/>
      <c r="FS54" s="157"/>
      <c r="FT54" s="157"/>
      <c r="FU54" s="157"/>
      <c r="FV54" s="157"/>
      <c r="FW54" s="157"/>
      <c r="FX54" s="157"/>
      <c r="FY54" s="157"/>
      <c r="FZ54" s="157"/>
      <c r="GA54" s="157"/>
      <c r="GB54" s="157"/>
      <c r="GC54" s="157"/>
      <c r="GD54" s="157"/>
      <c r="GE54" s="157"/>
      <c r="GF54" s="157"/>
      <c r="GG54" s="157"/>
      <c r="GH54" s="157"/>
      <c r="GI54" s="157"/>
      <c r="GJ54" s="157"/>
      <c r="GK54" s="157"/>
      <c r="GL54" s="157"/>
      <c r="GM54" s="157"/>
      <c r="GN54" s="157"/>
      <c r="GO54" s="157"/>
      <c r="GP54" s="157"/>
      <c r="GQ54" s="157"/>
      <c r="GR54" s="157"/>
      <c r="GS54" s="157"/>
      <c r="GT54" s="157"/>
      <c r="GU54" s="157"/>
      <c r="GV54" s="157"/>
      <c r="GW54" s="157"/>
      <c r="GX54" s="157"/>
      <c r="GY54" s="157"/>
      <c r="GZ54" s="157"/>
      <c r="HA54" s="157"/>
      <c r="HB54" s="157"/>
    </row>
    <row r="55" spans="1:210" ht="12.75">
      <c r="A55" s="252" t="s">
        <v>629</v>
      </c>
      <c r="B55" s="214" t="s">
        <v>630</v>
      </c>
      <c r="C55" s="214"/>
      <c r="D55" s="214"/>
      <c r="E55" s="157"/>
      <c r="F55" s="157"/>
      <c r="G55" s="157"/>
      <c r="H55" s="157"/>
      <c r="I55" s="157"/>
      <c r="J55" s="157"/>
      <c r="K55" s="157"/>
      <c r="L55" s="157"/>
      <c r="M55" s="157"/>
      <c r="N55" s="157"/>
      <c r="O55" s="157"/>
      <c r="P55" s="157"/>
      <c r="Q55" s="153"/>
      <c r="R55" s="153"/>
      <c r="S55" s="153"/>
      <c r="T55" s="153"/>
      <c r="U55" s="153"/>
      <c r="V55" s="153"/>
      <c r="W55" s="153"/>
      <c r="X55" s="153"/>
      <c r="Y55" s="153"/>
      <c r="Z55" s="153"/>
      <c r="AA55" s="153"/>
      <c r="AB55" s="153"/>
      <c r="AC55" s="157"/>
      <c r="AD55" s="157"/>
      <c r="AE55" s="157"/>
      <c r="AF55" s="157"/>
      <c r="AG55" s="157"/>
      <c r="AH55" s="157"/>
      <c r="AI55" s="157"/>
      <c r="AJ55" s="157"/>
      <c r="AK55" s="157"/>
      <c r="AL55" s="157"/>
      <c r="AM55" s="157"/>
      <c r="AN55" s="504"/>
      <c r="AO55" s="504"/>
      <c r="AP55" s="504"/>
      <c r="AQ55" s="497"/>
      <c r="AR55" s="497"/>
      <c r="AS55" s="497"/>
      <c r="AT55" s="497"/>
      <c r="AU55" s="497"/>
      <c r="AV55" s="497"/>
      <c r="AW55" s="497"/>
      <c r="AX55" s="497"/>
      <c r="AY55" s="497"/>
      <c r="AZ55" s="646"/>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c r="GJ55" s="157"/>
      <c r="GK55" s="157"/>
      <c r="GL55" s="157"/>
      <c r="GM55" s="157"/>
      <c r="GN55" s="157"/>
      <c r="GO55" s="157"/>
      <c r="GP55" s="157"/>
      <c r="GQ55" s="157"/>
      <c r="GR55" s="157"/>
      <c r="GS55" s="157"/>
      <c r="GT55" s="157"/>
      <c r="GU55" s="157"/>
      <c r="GV55" s="157"/>
      <c r="GW55" s="157"/>
      <c r="GX55" s="157"/>
      <c r="GY55" s="157"/>
      <c r="GZ55" s="157"/>
      <c r="HA55" s="157"/>
      <c r="HB55" s="157"/>
    </row>
    <row r="56" spans="1:210" ht="12.75">
      <c r="A56" s="250" t="s">
        <v>92</v>
      </c>
      <c r="B56" s="157" t="s">
        <v>105</v>
      </c>
      <c r="C56" s="157"/>
      <c r="D56" s="157"/>
      <c r="E56" s="157"/>
      <c r="F56" s="157"/>
      <c r="G56" s="157"/>
      <c r="H56" s="157"/>
      <c r="I56" s="157"/>
      <c r="J56" s="157"/>
      <c r="K56" s="157"/>
      <c r="L56" s="157"/>
      <c r="M56" s="157"/>
      <c r="N56" s="157"/>
      <c r="O56" s="157"/>
      <c r="P56" s="157"/>
      <c r="Q56" s="153"/>
      <c r="R56" s="153"/>
      <c r="S56" s="153"/>
      <c r="T56" s="153"/>
      <c r="U56" s="153"/>
      <c r="V56" s="153"/>
      <c r="W56" s="153"/>
      <c r="X56" s="153"/>
      <c r="Y56" s="153"/>
      <c r="Z56" s="153"/>
      <c r="AA56" s="153"/>
      <c r="AB56" s="153"/>
      <c r="AC56" s="157"/>
      <c r="AD56" s="157"/>
      <c r="AE56" s="157"/>
      <c r="AF56" s="157"/>
      <c r="AG56" s="157"/>
      <c r="AH56" s="157"/>
      <c r="AI56" s="157"/>
      <c r="AJ56" s="157"/>
      <c r="AK56" s="157"/>
      <c r="AL56" s="157"/>
      <c r="AM56" s="157"/>
      <c r="AN56" s="504"/>
      <c r="AO56" s="504"/>
      <c r="AP56" s="504"/>
      <c r="AQ56" s="497"/>
      <c r="AR56" s="497"/>
      <c r="AS56" s="497"/>
      <c r="AT56" s="497"/>
      <c r="AU56" s="497"/>
      <c r="AV56" s="497"/>
      <c r="AW56" s="497"/>
      <c r="AX56" s="497"/>
      <c r="AY56" s="497"/>
      <c r="AZ56" s="646"/>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row>
    <row r="57" spans="1:210" ht="12.75">
      <c r="A57" s="250" t="s">
        <v>93</v>
      </c>
      <c r="B57" s="187" t="s">
        <v>106</v>
      </c>
      <c r="C57" s="187"/>
      <c r="D57" s="187"/>
      <c r="E57" s="157"/>
      <c r="F57" s="157"/>
      <c r="G57" s="157"/>
      <c r="H57" s="157"/>
      <c r="I57" s="157"/>
      <c r="J57" s="157"/>
      <c r="K57" s="157"/>
      <c r="L57" s="157"/>
      <c r="M57" s="157"/>
      <c r="N57" s="157"/>
      <c r="O57" s="157"/>
      <c r="P57" s="157"/>
      <c r="Q57" s="153"/>
      <c r="R57" s="153"/>
      <c r="S57" s="153"/>
      <c r="T57" s="153"/>
      <c r="U57" s="153"/>
      <c r="V57" s="153"/>
      <c r="W57" s="153"/>
      <c r="X57" s="153"/>
      <c r="Y57" s="153"/>
      <c r="Z57" s="153"/>
      <c r="AA57" s="153"/>
      <c r="AB57" s="153"/>
      <c r="AC57" s="157"/>
      <c r="AD57" s="157"/>
      <c r="AE57" s="157"/>
      <c r="AF57" s="157"/>
      <c r="AG57" s="157"/>
      <c r="AH57" s="157"/>
      <c r="AI57" s="157"/>
      <c r="AJ57" s="157"/>
      <c r="AK57" s="157"/>
      <c r="AL57" s="157"/>
      <c r="AM57" s="157"/>
      <c r="AN57" s="504"/>
      <c r="AO57" s="504"/>
      <c r="AP57" s="504"/>
      <c r="AQ57" s="497"/>
      <c r="AR57" s="497"/>
      <c r="AS57" s="497"/>
      <c r="AT57" s="497"/>
      <c r="AU57" s="497"/>
      <c r="AV57" s="497"/>
      <c r="AW57" s="497"/>
      <c r="AX57" s="497"/>
      <c r="AY57" s="497"/>
      <c r="AZ57" s="646"/>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row>
    <row r="58" spans="1:210" ht="12.75">
      <c r="A58" s="253" t="s">
        <v>94</v>
      </c>
      <c r="B58" s="187" t="s">
        <v>107</v>
      </c>
      <c r="C58" s="187"/>
      <c r="D58" s="187"/>
      <c r="E58" s="157"/>
      <c r="F58" s="157"/>
      <c r="G58" s="157"/>
      <c r="H58" s="157"/>
      <c r="I58" s="157"/>
      <c r="J58" s="157"/>
      <c r="K58" s="157"/>
      <c r="L58" s="157"/>
      <c r="M58" s="157"/>
      <c r="N58" s="157"/>
      <c r="O58" s="157"/>
      <c r="P58" s="157"/>
      <c r="Q58" s="153"/>
      <c r="R58" s="153"/>
      <c r="S58" s="153"/>
      <c r="T58" s="153"/>
      <c r="U58" s="153"/>
      <c r="V58" s="153"/>
      <c r="W58" s="153"/>
      <c r="X58" s="153"/>
      <c r="Y58" s="153"/>
      <c r="Z58" s="153"/>
      <c r="AA58" s="153"/>
      <c r="AB58" s="153"/>
      <c r="AC58" s="157"/>
      <c r="AD58" s="157"/>
      <c r="AE58" s="157"/>
      <c r="AF58" s="157"/>
      <c r="AG58" s="157"/>
      <c r="AH58" s="157"/>
      <c r="AI58" s="157"/>
      <c r="AJ58" s="157"/>
      <c r="AK58" s="157"/>
      <c r="AL58" s="157"/>
      <c r="AM58" s="157"/>
      <c r="AN58" s="504"/>
      <c r="AO58" s="504"/>
      <c r="AP58" s="504"/>
      <c r="AQ58" s="497"/>
      <c r="AR58" s="497"/>
      <c r="AS58" s="497"/>
      <c r="AT58" s="497"/>
      <c r="AU58" s="497"/>
      <c r="AV58" s="497"/>
      <c r="AW58" s="497"/>
      <c r="AX58" s="497"/>
      <c r="AY58" s="497"/>
      <c r="AZ58" s="646"/>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row>
    <row r="59" spans="1:210" ht="12.75">
      <c r="A59" s="253" t="s">
        <v>84</v>
      </c>
      <c r="B59" s="214" t="s">
        <v>108</v>
      </c>
      <c r="C59" s="214"/>
      <c r="D59" s="214"/>
      <c r="E59" s="157"/>
      <c r="F59" s="157"/>
      <c r="G59" s="157"/>
      <c r="H59" s="157"/>
      <c r="I59" s="157"/>
      <c r="J59" s="157"/>
      <c r="K59" s="157"/>
      <c r="L59" s="157"/>
      <c r="M59" s="157"/>
      <c r="N59" s="157"/>
      <c r="O59" s="157"/>
      <c r="P59" s="157"/>
      <c r="Q59" s="153"/>
      <c r="R59" s="153"/>
      <c r="S59" s="153"/>
      <c r="T59" s="153"/>
      <c r="U59" s="153"/>
      <c r="V59" s="153"/>
      <c r="W59" s="153"/>
      <c r="X59" s="153"/>
      <c r="Y59" s="153"/>
      <c r="Z59" s="153"/>
      <c r="AA59" s="153"/>
      <c r="AB59" s="153"/>
      <c r="AC59" s="157"/>
      <c r="AD59" s="157"/>
      <c r="AE59" s="157"/>
      <c r="AF59" s="157"/>
      <c r="AG59" s="157"/>
      <c r="AH59" s="157"/>
      <c r="AI59" s="157"/>
      <c r="AJ59" s="157"/>
      <c r="AK59" s="157"/>
      <c r="AL59" s="157"/>
      <c r="AM59" s="157"/>
      <c r="AN59" s="504"/>
      <c r="AO59" s="504"/>
      <c r="AP59" s="504"/>
      <c r="AQ59" s="497"/>
      <c r="AR59" s="497"/>
      <c r="AS59" s="497"/>
      <c r="AT59" s="497"/>
      <c r="AU59" s="497"/>
      <c r="AV59" s="497"/>
      <c r="AW59" s="497"/>
      <c r="AX59" s="497"/>
      <c r="AY59" s="497"/>
      <c r="AZ59" s="646"/>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c r="GJ59" s="157"/>
      <c r="GK59" s="157"/>
      <c r="GL59" s="157"/>
      <c r="GM59" s="157"/>
      <c r="GN59" s="157"/>
      <c r="GO59" s="157"/>
      <c r="GP59" s="157"/>
      <c r="GQ59" s="157"/>
      <c r="GR59" s="157"/>
      <c r="GS59" s="157"/>
      <c r="GT59" s="157"/>
      <c r="GU59" s="157"/>
      <c r="GV59" s="157"/>
      <c r="GW59" s="157"/>
      <c r="GX59" s="157"/>
      <c r="GY59" s="157"/>
      <c r="GZ59" s="157"/>
      <c r="HA59" s="157"/>
      <c r="HB59" s="157"/>
    </row>
    <row r="60" spans="1:210" ht="12.75">
      <c r="A60" s="250" t="s">
        <v>95</v>
      </c>
      <c r="B60" s="187" t="s">
        <v>109</v>
      </c>
      <c r="C60" s="187"/>
      <c r="D60" s="187"/>
      <c r="E60" s="157"/>
      <c r="F60" s="157"/>
      <c r="G60" s="157"/>
      <c r="H60" s="157"/>
      <c r="I60" s="157"/>
      <c r="J60" s="157"/>
      <c r="K60" s="157"/>
      <c r="L60" s="157"/>
      <c r="M60" s="157"/>
      <c r="N60" s="157"/>
      <c r="O60" s="157"/>
      <c r="P60" s="157"/>
      <c r="Q60" s="153"/>
      <c r="R60" s="153"/>
      <c r="S60" s="153"/>
      <c r="T60" s="153"/>
      <c r="U60" s="153"/>
      <c r="V60" s="153"/>
      <c r="W60" s="153"/>
      <c r="X60" s="153"/>
      <c r="Y60" s="153"/>
      <c r="Z60" s="153"/>
      <c r="AA60" s="153"/>
      <c r="AB60" s="153"/>
      <c r="AC60" s="157"/>
      <c r="AD60" s="157"/>
      <c r="AE60" s="157"/>
      <c r="AF60" s="157"/>
      <c r="AG60" s="157"/>
      <c r="AH60" s="157"/>
      <c r="AI60" s="157"/>
      <c r="AJ60" s="157"/>
      <c r="AK60" s="157"/>
      <c r="AL60" s="157"/>
      <c r="AM60" s="157"/>
      <c r="AN60" s="504"/>
      <c r="AO60" s="504"/>
      <c r="AP60" s="504"/>
      <c r="AQ60" s="497"/>
      <c r="AR60" s="497"/>
      <c r="AS60" s="497"/>
      <c r="AT60" s="497"/>
      <c r="AU60" s="497"/>
      <c r="AV60" s="497"/>
      <c r="AW60" s="497"/>
      <c r="AX60" s="497"/>
      <c r="AY60" s="497"/>
      <c r="AZ60" s="646"/>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c r="GH60" s="157"/>
      <c r="GI60" s="157"/>
      <c r="GJ60" s="157"/>
      <c r="GK60" s="157"/>
      <c r="GL60" s="157"/>
      <c r="GM60" s="157"/>
      <c r="GN60" s="157"/>
      <c r="GO60" s="157"/>
      <c r="GP60" s="157"/>
      <c r="GQ60" s="157"/>
      <c r="GR60" s="157"/>
      <c r="GS60" s="157"/>
      <c r="GT60" s="157"/>
      <c r="GU60" s="157"/>
      <c r="GV60" s="157"/>
      <c r="GW60" s="157"/>
      <c r="GX60" s="157"/>
      <c r="GY60" s="157"/>
      <c r="GZ60" s="157"/>
      <c r="HA60" s="157"/>
      <c r="HB60" s="157"/>
    </row>
    <row r="61" spans="1:210" ht="12.75">
      <c r="A61" s="250" t="s">
        <v>96</v>
      </c>
      <c r="B61" s="187" t="s">
        <v>139</v>
      </c>
      <c r="C61" s="187"/>
      <c r="D61" s="187"/>
      <c r="E61" s="157"/>
      <c r="F61" s="157"/>
      <c r="G61" s="157"/>
      <c r="H61" s="157"/>
      <c r="I61" s="157"/>
      <c r="J61" s="157"/>
      <c r="K61" s="157"/>
      <c r="L61" s="157"/>
      <c r="M61" s="157"/>
      <c r="N61" s="157"/>
      <c r="O61" s="157"/>
      <c r="P61" s="157"/>
      <c r="Q61" s="153"/>
      <c r="R61" s="153"/>
      <c r="S61" s="153"/>
      <c r="T61" s="153"/>
      <c r="U61" s="153"/>
      <c r="V61" s="153"/>
      <c r="W61" s="153"/>
      <c r="X61" s="153"/>
      <c r="Y61" s="153"/>
      <c r="Z61" s="153"/>
      <c r="AA61" s="153"/>
      <c r="AB61" s="153"/>
      <c r="AC61" s="157"/>
      <c r="AD61" s="157"/>
      <c r="AE61" s="157"/>
      <c r="AF61" s="157"/>
      <c r="AG61" s="157"/>
      <c r="AH61" s="157"/>
      <c r="AI61" s="157"/>
      <c r="AJ61" s="157"/>
      <c r="AK61" s="157"/>
      <c r="AL61" s="157"/>
      <c r="AM61" s="157"/>
      <c r="AN61" s="504"/>
      <c r="AO61" s="504"/>
      <c r="AP61" s="504"/>
      <c r="AQ61" s="497"/>
      <c r="AR61" s="497"/>
      <c r="AS61" s="497"/>
      <c r="AT61" s="497"/>
      <c r="AU61" s="497"/>
      <c r="AV61" s="497"/>
      <c r="AW61" s="497"/>
      <c r="AX61" s="497"/>
      <c r="AY61" s="497"/>
      <c r="AZ61" s="646"/>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c r="GH61" s="157"/>
      <c r="GI61" s="157"/>
      <c r="GJ61" s="157"/>
      <c r="GK61" s="157"/>
      <c r="GL61" s="157"/>
      <c r="GM61" s="157"/>
      <c r="GN61" s="157"/>
      <c r="GO61" s="157"/>
      <c r="GP61" s="157"/>
      <c r="GQ61" s="157"/>
      <c r="GR61" s="157"/>
      <c r="GS61" s="157"/>
      <c r="GT61" s="157"/>
      <c r="GU61" s="157"/>
      <c r="GV61" s="157"/>
      <c r="GW61" s="157"/>
      <c r="GX61" s="157"/>
      <c r="GY61" s="157"/>
      <c r="GZ61" s="157"/>
      <c r="HA61" s="157"/>
      <c r="HB61" s="157"/>
    </row>
    <row r="62" spans="1:210" ht="12.75">
      <c r="A62" s="250" t="s">
        <v>97</v>
      </c>
      <c r="B62" s="187" t="s">
        <v>110</v>
      </c>
      <c r="C62" s="187"/>
      <c r="D62" s="187"/>
      <c r="E62" s="157"/>
      <c r="F62" s="157"/>
      <c r="G62" s="157"/>
      <c r="H62" s="157"/>
      <c r="I62" s="157"/>
      <c r="J62" s="157"/>
      <c r="K62" s="157"/>
      <c r="L62" s="157"/>
      <c r="M62" s="157"/>
      <c r="N62" s="157"/>
      <c r="O62" s="157"/>
      <c r="P62" s="157"/>
      <c r="Q62" s="153"/>
      <c r="R62" s="153"/>
      <c r="S62" s="153"/>
      <c r="T62" s="153"/>
      <c r="U62" s="153"/>
      <c r="V62" s="153"/>
      <c r="W62" s="153"/>
      <c r="X62" s="153"/>
      <c r="Y62" s="153"/>
      <c r="Z62" s="153"/>
      <c r="AA62" s="153"/>
      <c r="AB62" s="153"/>
      <c r="AC62" s="157"/>
      <c r="AD62" s="157"/>
      <c r="AE62" s="157"/>
      <c r="AF62" s="157"/>
      <c r="AG62" s="157"/>
      <c r="AH62" s="157"/>
      <c r="AI62" s="157"/>
      <c r="AJ62" s="157"/>
      <c r="AK62" s="157"/>
      <c r="AL62" s="157"/>
      <c r="AM62" s="157"/>
      <c r="AN62" s="504"/>
      <c r="AO62" s="504"/>
      <c r="AP62" s="504"/>
      <c r="AQ62" s="497"/>
      <c r="AR62" s="497"/>
      <c r="AS62" s="497"/>
      <c r="AT62" s="497"/>
      <c r="AU62" s="497"/>
      <c r="AV62" s="497"/>
      <c r="AW62" s="497"/>
      <c r="AX62" s="497"/>
      <c r="AY62" s="497"/>
      <c r="AZ62" s="646"/>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57"/>
      <c r="DN62" s="157"/>
      <c r="DO62" s="157"/>
      <c r="DP62" s="157"/>
      <c r="DQ62" s="157"/>
      <c r="DR62" s="157"/>
      <c r="DS62" s="157"/>
      <c r="DT62" s="157"/>
      <c r="DU62" s="157"/>
      <c r="DV62" s="157"/>
      <c r="DW62" s="157"/>
      <c r="DX62" s="157"/>
      <c r="DY62" s="157"/>
      <c r="DZ62" s="157"/>
      <c r="EA62" s="157"/>
      <c r="EB62" s="157"/>
      <c r="EC62" s="157"/>
      <c r="ED62" s="157"/>
      <c r="EE62" s="157"/>
      <c r="EF62" s="157"/>
      <c r="EG62" s="157"/>
      <c r="EH62" s="157"/>
      <c r="EI62" s="157"/>
      <c r="EJ62" s="157"/>
      <c r="EK62" s="157"/>
      <c r="EL62" s="157"/>
      <c r="EM62" s="157"/>
      <c r="EN62" s="157"/>
      <c r="EO62" s="157"/>
      <c r="EP62" s="157"/>
      <c r="EQ62" s="157"/>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c r="GH62" s="157"/>
      <c r="GI62" s="157"/>
      <c r="GJ62" s="157"/>
      <c r="GK62" s="157"/>
      <c r="GL62" s="157"/>
      <c r="GM62" s="157"/>
      <c r="GN62" s="157"/>
      <c r="GO62" s="157"/>
      <c r="GP62" s="157"/>
      <c r="GQ62" s="157"/>
      <c r="GR62" s="157"/>
      <c r="GS62" s="157"/>
      <c r="GT62" s="157"/>
      <c r="GU62" s="157"/>
      <c r="GV62" s="157"/>
      <c r="GW62" s="157"/>
      <c r="GX62" s="157"/>
      <c r="GY62" s="157"/>
      <c r="GZ62" s="157"/>
      <c r="HA62" s="157"/>
      <c r="HB62" s="157"/>
    </row>
    <row r="63" spans="1:210" ht="12.75">
      <c r="A63" s="253" t="s">
        <v>1615</v>
      </c>
      <c r="B63" s="187" t="s">
        <v>1245</v>
      </c>
      <c r="C63" s="187"/>
      <c r="D63" s="187"/>
      <c r="E63" s="157"/>
      <c r="F63" s="157"/>
      <c r="G63" s="157"/>
      <c r="H63" s="157"/>
      <c r="I63" s="157"/>
      <c r="J63" s="157"/>
      <c r="K63" s="157"/>
      <c r="L63" s="157"/>
      <c r="M63" s="157"/>
      <c r="N63" s="157"/>
      <c r="O63" s="157"/>
      <c r="P63" s="157"/>
      <c r="Q63" s="153"/>
      <c r="R63" s="153"/>
      <c r="S63" s="153"/>
      <c r="T63" s="153"/>
      <c r="U63" s="153"/>
      <c r="V63" s="153"/>
      <c r="W63" s="153"/>
      <c r="X63" s="153"/>
      <c r="Y63" s="153"/>
      <c r="Z63" s="153"/>
      <c r="AA63" s="153"/>
      <c r="AB63" s="153"/>
      <c r="AC63" s="157"/>
      <c r="AD63" s="157"/>
      <c r="AE63" s="157"/>
      <c r="AF63" s="157"/>
      <c r="AG63" s="157"/>
      <c r="AH63" s="157"/>
      <c r="AI63" s="157"/>
      <c r="AJ63" s="157"/>
      <c r="AK63" s="157"/>
      <c r="AL63" s="157"/>
      <c r="AM63" s="157"/>
      <c r="AN63" s="504"/>
      <c r="AO63" s="504"/>
      <c r="AP63" s="504"/>
      <c r="AQ63" s="497"/>
      <c r="AR63" s="497"/>
      <c r="AS63" s="497"/>
      <c r="AT63" s="497"/>
      <c r="AU63" s="497"/>
      <c r="AV63" s="497"/>
      <c r="AW63" s="497"/>
      <c r="AX63" s="497"/>
      <c r="AY63" s="497"/>
      <c r="AZ63" s="646"/>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c r="EF63" s="157"/>
      <c r="EG63" s="157"/>
      <c r="EH63" s="157"/>
      <c r="EI63" s="157"/>
      <c r="EJ63" s="157"/>
      <c r="EK63" s="157"/>
      <c r="EL63" s="157"/>
      <c r="EM63" s="157"/>
      <c r="EN63" s="157"/>
      <c r="EO63" s="157"/>
      <c r="EP63" s="157"/>
      <c r="EQ63" s="157"/>
      <c r="ER63" s="157"/>
      <c r="ES63" s="157"/>
      <c r="ET63" s="157"/>
      <c r="EU63" s="157"/>
      <c r="EV63" s="157"/>
      <c r="EW63" s="157"/>
      <c r="EX63" s="157"/>
      <c r="EY63" s="157"/>
      <c r="EZ63" s="157"/>
      <c r="FA63" s="157"/>
      <c r="FB63" s="157"/>
      <c r="FC63" s="157"/>
      <c r="FD63" s="157"/>
      <c r="FE63" s="157"/>
      <c r="FF63" s="157"/>
      <c r="FG63" s="157"/>
      <c r="FH63" s="157"/>
      <c r="FI63" s="157"/>
      <c r="FJ63" s="157"/>
      <c r="FK63" s="157"/>
      <c r="FL63" s="157"/>
      <c r="FM63" s="157"/>
      <c r="FN63" s="157"/>
      <c r="FO63" s="157"/>
      <c r="FP63" s="157"/>
      <c r="FQ63" s="157"/>
      <c r="FR63" s="157"/>
      <c r="FS63" s="157"/>
      <c r="FT63" s="157"/>
      <c r="FU63" s="157"/>
      <c r="FV63" s="157"/>
      <c r="FW63" s="157"/>
      <c r="FX63" s="157"/>
      <c r="FY63" s="157"/>
      <c r="FZ63" s="157"/>
      <c r="GA63" s="157"/>
      <c r="GB63" s="157"/>
      <c r="GC63" s="157"/>
      <c r="GD63" s="157"/>
      <c r="GE63" s="157"/>
      <c r="GF63" s="157"/>
      <c r="GG63" s="157"/>
      <c r="GH63" s="157"/>
      <c r="GI63" s="157"/>
      <c r="GJ63" s="157"/>
      <c r="GK63" s="157"/>
      <c r="GL63" s="157"/>
      <c r="GM63" s="157"/>
      <c r="GN63" s="157"/>
      <c r="GO63" s="157"/>
      <c r="GP63" s="157"/>
      <c r="GQ63" s="157"/>
      <c r="GR63" s="157"/>
      <c r="GS63" s="157"/>
      <c r="GT63" s="157"/>
      <c r="GU63" s="157"/>
      <c r="GV63" s="157"/>
      <c r="GW63" s="157"/>
      <c r="GX63" s="157"/>
      <c r="GY63" s="157"/>
      <c r="GZ63" s="157"/>
      <c r="HA63" s="157"/>
      <c r="HB63" s="157"/>
    </row>
    <row r="64" spans="1:210" ht="12.75">
      <c r="A64" s="254" t="s">
        <v>98</v>
      </c>
      <c r="B64" s="164" t="s">
        <v>127</v>
      </c>
      <c r="C64" s="164"/>
      <c r="D64" s="164"/>
      <c r="E64" s="164"/>
      <c r="F64" s="164"/>
      <c r="G64" s="157"/>
      <c r="H64" s="157"/>
      <c r="I64" s="157"/>
      <c r="J64" s="164"/>
      <c r="K64" s="164"/>
      <c r="L64" s="157"/>
      <c r="M64" s="157"/>
      <c r="N64" s="157"/>
      <c r="O64" s="157"/>
      <c r="P64" s="157"/>
      <c r="Q64" s="153"/>
      <c r="R64" s="153"/>
      <c r="S64" s="153"/>
      <c r="T64" s="153"/>
      <c r="U64" s="153"/>
      <c r="V64" s="153"/>
      <c r="W64" s="153"/>
      <c r="X64" s="153"/>
      <c r="Y64" s="153"/>
      <c r="Z64" s="153"/>
      <c r="AA64" s="153"/>
      <c r="AB64" s="153"/>
      <c r="AC64" s="157"/>
      <c r="AD64" s="157"/>
      <c r="AE64" s="157"/>
      <c r="AF64" s="157"/>
      <c r="AG64" s="157"/>
      <c r="AH64" s="157"/>
      <c r="AI64" s="157"/>
      <c r="AJ64" s="157"/>
      <c r="AK64" s="157"/>
      <c r="AL64" s="157"/>
      <c r="AM64" s="157"/>
      <c r="AN64" s="504"/>
      <c r="AO64" s="504"/>
      <c r="AP64" s="504"/>
      <c r="AQ64" s="497"/>
      <c r="AR64" s="497"/>
      <c r="AS64" s="497"/>
      <c r="AT64" s="497"/>
      <c r="AU64" s="497"/>
      <c r="AV64" s="497"/>
      <c r="AW64" s="497"/>
      <c r="AX64" s="497"/>
      <c r="AY64" s="497"/>
      <c r="AZ64" s="646"/>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7"/>
      <c r="ER64" s="157"/>
      <c r="ES64" s="157"/>
      <c r="ET64" s="157"/>
      <c r="EU64" s="157"/>
      <c r="EV64" s="157"/>
      <c r="EW64" s="157"/>
      <c r="EX64" s="157"/>
      <c r="EY64" s="157"/>
      <c r="EZ64" s="157"/>
      <c r="FA64" s="157"/>
      <c r="FB64" s="157"/>
      <c r="FC64" s="157"/>
      <c r="FD64" s="157"/>
      <c r="FE64" s="157"/>
      <c r="FF64" s="157"/>
      <c r="FG64" s="157"/>
      <c r="FH64" s="157"/>
      <c r="FI64" s="157"/>
      <c r="FJ64" s="157"/>
      <c r="FK64" s="157"/>
      <c r="FL64" s="157"/>
      <c r="FM64" s="157"/>
      <c r="FN64" s="157"/>
      <c r="FO64" s="157"/>
      <c r="FP64" s="157"/>
      <c r="FQ64" s="157"/>
      <c r="FR64" s="157"/>
      <c r="FS64" s="157"/>
      <c r="FT64" s="157"/>
      <c r="FU64" s="157"/>
      <c r="FV64" s="157"/>
      <c r="FW64" s="157"/>
      <c r="FX64" s="157"/>
      <c r="FY64" s="157"/>
      <c r="FZ64" s="157"/>
      <c r="GA64" s="157"/>
      <c r="GB64" s="157"/>
      <c r="GC64" s="157"/>
      <c r="GD64" s="157"/>
      <c r="GE64" s="157"/>
      <c r="GF64" s="157"/>
      <c r="GG64" s="157"/>
      <c r="GH64" s="157"/>
      <c r="GI64" s="157"/>
      <c r="GJ64" s="157"/>
      <c r="GK64" s="157"/>
      <c r="GL64" s="157"/>
      <c r="GM64" s="157"/>
      <c r="GN64" s="157"/>
      <c r="GO64" s="157"/>
      <c r="GP64" s="157"/>
      <c r="GQ64" s="157"/>
      <c r="GR64" s="157"/>
      <c r="GS64" s="157"/>
      <c r="GT64" s="157"/>
      <c r="GU64" s="157"/>
      <c r="GV64" s="157"/>
      <c r="GW64" s="157"/>
      <c r="GX64" s="157"/>
      <c r="GY64" s="157"/>
      <c r="GZ64" s="157"/>
      <c r="HA64" s="157"/>
      <c r="HB64" s="157"/>
    </row>
    <row r="65" spans="1:210" ht="12.75">
      <c r="A65" s="404" t="s">
        <v>1414</v>
      </c>
      <c r="B65" t="s">
        <v>1417</v>
      </c>
      <c r="C65" s="164"/>
      <c r="D65" s="164"/>
      <c r="E65" s="164"/>
      <c r="F65" s="164"/>
      <c r="G65" s="157"/>
      <c r="H65" s="157"/>
      <c r="I65" s="157"/>
      <c r="J65" s="164"/>
      <c r="K65" s="164"/>
      <c r="L65" s="157"/>
      <c r="M65" s="157"/>
      <c r="N65" s="157"/>
      <c r="O65" s="157"/>
      <c r="P65" s="157"/>
      <c r="Q65" s="153"/>
      <c r="R65" s="153"/>
      <c r="S65" s="153"/>
      <c r="T65" s="153"/>
      <c r="U65" s="153"/>
      <c r="V65" s="153"/>
      <c r="W65" s="153"/>
      <c r="X65" s="153"/>
      <c r="Y65" s="153"/>
      <c r="Z65" s="153"/>
      <c r="AA65" s="153"/>
      <c r="AB65" s="153"/>
      <c r="AC65" s="157"/>
      <c r="AD65" s="157"/>
      <c r="AE65" s="157"/>
      <c r="AF65" s="157"/>
      <c r="AG65" s="157"/>
      <c r="AH65" s="157"/>
      <c r="AI65" s="157"/>
      <c r="AJ65" s="157"/>
      <c r="AK65" s="157"/>
      <c r="AL65" s="157"/>
      <c r="AM65" s="157"/>
      <c r="AN65" s="504"/>
      <c r="AO65" s="504"/>
      <c r="AP65" s="504"/>
      <c r="AQ65" s="497"/>
      <c r="AR65" s="497"/>
      <c r="AS65" s="497"/>
      <c r="AT65" s="497"/>
      <c r="AU65" s="497"/>
      <c r="AV65" s="497"/>
      <c r="AW65" s="497"/>
      <c r="AX65" s="497"/>
      <c r="AY65" s="497"/>
      <c r="AZ65" s="646"/>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c r="GH65" s="157"/>
      <c r="GI65" s="157"/>
      <c r="GJ65" s="157"/>
      <c r="GK65" s="157"/>
      <c r="GL65" s="157"/>
      <c r="GM65" s="157"/>
      <c r="GN65" s="157"/>
      <c r="GO65" s="157"/>
      <c r="GP65" s="157"/>
      <c r="GQ65" s="157"/>
      <c r="GR65" s="157"/>
      <c r="GS65" s="157"/>
      <c r="GT65" s="157"/>
      <c r="GU65" s="157"/>
      <c r="GV65" s="157"/>
      <c r="GW65" s="157"/>
      <c r="GX65" s="157"/>
      <c r="GY65" s="157"/>
      <c r="GZ65" s="157"/>
      <c r="HA65" s="157"/>
      <c r="HB65" s="157"/>
    </row>
    <row r="66" spans="1:210" ht="12.75">
      <c r="A66" s="250" t="s">
        <v>99</v>
      </c>
      <c r="B66" s="187" t="s">
        <v>1549</v>
      </c>
      <c r="C66" s="187"/>
      <c r="D66" s="187"/>
      <c r="E66" s="157"/>
      <c r="F66" s="157"/>
      <c r="G66" s="157"/>
      <c r="H66" s="157"/>
      <c r="I66" s="157"/>
      <c r="J66" s="157"/>
      <c r="K66" s="157"/>
      <c r="L66" s="157"/>
      <c r="M66" s="157"/>
      <c r="N66" s="157"/>
      <c r="O66" s="157"/>
      <c r="P66" s="157"/>
      <c r="Q66" s="153"/>
      <c r="R66" s="153"/>
      <c r="S66" s="153"/>
      <c r="T66" s="153"/>
      <c r="U66" s="153"/>
      <c r="V66" s="153"/>
      <c r="W66" s="153"/>
      <c r="X66" s="153"/>
      <c r="Y66" s="153"/>
      <c r="Z66" s="153"/>
      <c r="AA66" s="153"/>
      <c r="AB66" s="153"/>
      <c r="AC66" s="157"/>
      <c r="AD66" s="157"/>
      <c r="AE66" s="157"/>
      <c r="AF66" s="157"/>
      <c r="AG66" s="157"/>
      <c r="AH66" s="157"/>
      <c r="AI66" s="157"/>
      <c r="AJ66" s="157"/>
      <c r="AK66" s="157"/>
      <c r="AL66" s="157"/>
      <c r="AM66" s="157"/>
      <c r="AN66" s="504"/>
      <c r="AO66" s="504"/>
      <c r="AP66" s="504"/>
      <c r="AQ66" s="497"/>
      <c r="AR66" s="497"/>
      <c r="AS66" s="497"/>
      <c r="AT66" s="497"/>
      <c r="AU66" s="497"/>
      <c r="AV66" s="497"/>
      <c r="AW66" s="497"/>
      <c r="AX66" s="497"/>
      <c r="AY66" s="497"/>
      <c r="AZ66" s="646"/>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57"/>
      <c r="FS66" s="157"/>
      <c r="FT66" s="157"/>
      <c r="FU66" s="157"/>
      <c r="FV66" s="157"/>
      <c r="FW66" s="157"/>
      <c r="FX66" s="157"/>
      <c r="FY66" s="157"/>
      <c r="FZ66" s="157"/>
      <c r="GA66" s="157"/>
      <c r="GB66" s="157"/>
      <c r="GC66" s="157"/>
      <c r="GD66" s="157"/>
      <c r="GE66" s="157"/>
      <c r="GF66" s="157"/>
      <c r="GG66" s="157"/>
      <c r="GH66" s="157"/>
      <c r="GI66" s="157"/>
      <c r="GJ66" s="157"/>
      <c r="GK66" s="157"/>
      <c r="GL66" s="157"/>
      <c r="GM66" s="157"/>
      <c r="GN66" s="157"/>
      <c r="GO66" s="157"/>
      <c r="GP66" s="157"/>
      <c r="GQ66" s="157"/>
      <c r="GR66" s="157"/>
      <c r="GS66" s="157"/>
      <c r="GT66" s="157"/>
      <c r="GU66" s="157"/>
      <c r="GV66" s="157"/>
      <c r="GW66" s="157"/>
      <c r="GX66" s="157"/>
      <c r="GY66" s="157"/>
      <c r="GZ66" s="157"/>
      <c r="HA66" s="157"/>
      <c r="HB66" s="157"/>
    </row>
    <row r="67" spans="1:210" ht="12.75">
      <c r="A67" s="253" t="s">
        <v>100</v>
      </c>
      <c r="B67" s="187" t="s">
        <v>128</v>
      </c>
      <c r="C67" s="187"/>
      <c r="D67" s="187"/>
      <c r="E67" s="157"/>
      <c r="F67" s="157"/>
      <c r="G67" s="157"/>
      <c r="H67" s="157"/>
      <c r="I67" s="157"/>
      <c r="J67" s="157"/>
      <c r="K67" s="157"/>
      <c r="L67" s="157"/>
      <c r="M67" s="157"/>
      <c r="N67" s="157"/>
      <c r="O67" s="157"/>
      <c r="P67" s="157"/>
      <c r="Q67" s="153"/>
      <c r="R67" s="153"/>
      <c r="S67" s="153"/>
      <c r="T67" s="153"/>
      <c r="U67" s="153"/>
      <c r="V67" s="153"/>
      <c r="W67" s="153"/>
      <c r="X67" s="153"/>
      <c r="Y67" s="153"/>
      <c r="Z67" s="153"/>
      <c r="AA67" s="153"/>
      <c r="AB67" s="153"/>
      <c r="AC67" s="157"/>
      <c r="AD67" s="157"/>
      <c r="AE67" s="157"/>
      <c r="AF67" s="157"/>
      <c r="AG67" s="157"/>
      <c r="AH67" s="157"/>
      <c r="AI67" s="157"/>
      <c r="AJ67" s="157"/>
      <c r="AK67" s="157"/>
      <c r="AL67" s="157"/>
      <c r="AM67" s="157"/>
      <c r="AN67" s="504"/>
      <c r="AO67" s="504"/>
      <c r="AP67" s="504"/>
      <c r="AQ67" s="497"/>
      <c r="AR67" s="497"/>
      <c r="AS67" s="497"/>
      <c r="AT67" s="497"/>
      <c r="AU67" s="497"/>
      <c r="AV67" s="497"/>
      <c r="AW67" s="497"/>
      <c r="AX67" s="497"/>
      <c r="AY67" s="497"/>
      <c r="AZ67" s="646"/>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c r="EF67" s="157"/>
      <c r="EG67" s="157"/>
      <c r="EH67" s="157"/>
      <c r="EI67" s="157"/>
      <c r="EJ67" s="157"/>
      <c r="EK67" s="157"/>
      <c r="EL67" s="157"/>
      <c r="EM67" s="157"/>
      <c r="EN67" s="157"/>
      <c r="EO67" s="157"/>
      <c r="EP67" s="157"/>
      <c r="EQ67" s="157"/>
      <c r="ER67" s="157"/>
      <c r="ES67" s="157"/>
      <c r="ET67" s="157"/>
      <c r="EU67" s="157"/>
      <c r="EV67" s="157"/>
      <c r="EW67" s="157"/>
      <c r="EX67" s="157"/>
      <c r="EY67" s="157"/>
      <c r="EZ67" s="157"/>
      <c r="FA67" s="157"/>
      <c r="FB67" s="157"/>
      <c r="FC67" s="157"/>
      <c r="FD67" s="157"/>
      <c r="FE67" s="157"/>
      <c r="FF67" s="157"/>
      <c r="FG67" s="157"/>
      <c r="FH67" s="157"/>
      <c r="FI67" s="157"/>
      <c r="FJ67" s="157"/>
      <c r="FK67" s="157"/>
      <c r="FL67" s="157"/>
      <c r="FM67" s="157"/>
      <c r="FN67" s="157"/>
      <c r="FO67" s="157"/>
      <c r="FP67" s="157"/>
      <c r="FQ67" s="157"/>
      <c r="FR67" s="157"/>
      <c r="FS67" s="157"/>
      <c r="FT67" s="157"/>
      <c r="FU67" s="157"/>
      <c r="FV67" s="157"/>
      <c r="FW67" s="157"/>
      <c r="FX67" s="157"/>
      <c r="FY67" s="157"/>
      <c r="FZ67" s="157"/>
      <c r="GA67" s="157"/>
      <c r="GB67" s="157"/>
      <c r="GC67" s="157"/>
      <c r="GD67" s="157"/>
      <c r="GE67" s="157"/>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row>
    <row r="68" spans="1:210" ht="12.75">
      <c r="A68" s="253">
        <v>1</v>
      </c>
      <c r="B68" s="187" t="s">
        <v>135</v>
      </c>
      <c r="C68" s="157"/>
      <c r="D68" s="157"/>
      <c r="E68" s="157"/>
      <c r="F68" s="157"/>
      <c r="G68" s="157"/>
      <c r="H68" s="157"/>
      <c r="I68" s="157"/>
      <c r="J68" s="157"/>
      <c r="K68" s="157"/>
      <c r="L68" s="157"/>
      <c r="M68" s="157"/>
      <c r="N68" s="157"/>
      <c r="O68" s="157"/>
      <c r="P68" s="157"/>
      <c r="Q68" s="153"/>
      <c r="R68" s="153"/>
      <c r="S68" s="153"/>
      <c r="T68" s="153"/>
      <c r="U68" s="153"/>
      <c r="V68" s="153"/>
      <c r="W68" s="153"/>
      <c r="X68" s="153"/>
      <c r="Y68" s="153"/>
      <c r="Z68" s="153"/>
      <c r="AA68" s="153"/>
      <c r="AB68" s="153"/>
      <c r="AC68" s="157"/>
      <c r="AD68" s="157"/>
      <c r="AE68" s="157"/>
      <c r="AF68" s="157"/>
      <c r="AG68" s="157"/>
      <c r="AH68" s="157"/>
      <c r="AI68" s="157"/>
      <c r="AJ68" s="157"/>
      <c r="AK68" s="157"/>
      <c r="AL68" s="157"/>
      <c r="AM68" s="157"/>
      <c r="AN68" s="504"/>
      <c r="AO68" s="504"/>
      <c r="AP68" s="504"/>
      <c r="AQ68" s="497"/>
      <c r="AR68" s="497"/>
      <c r="AS68" s="497"/>
      <c r="AT68" s="497"/>
      <c r="AU68" s="497"/>
      <c r="AV68" s="497"/>
      <c r="AW68" s="497"/>
      <c r="AX68" s="497"/>
      <c r="AY68" s="497"/>
      <c r="AZ68" s="646"/>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c r="EG68" s="157"/>
      <c r="EH68" s="157"/>
      <c r="EI68" s="157"/>
      <c r="EJ68" s="157"/>
      <c r="EK68" s="157"/>
      <c r="EL68" s="157"/>
      <c r="EM68" s="157"/>
      <c r="EN68" s="157"/>
      <c r="EO68" s="157"/>
      <c r="EP68" s="157"/>
      <c r="EQ68" s="157"/>
      <c r="ER68" s="157"/>
      <c r="ES68" s="157"/>
      <c r="ET68" s="157"/>
      <c r="EU68" s="157"/>
      <c r="EV68" s="157"/>
      <c r="EW68" s="157"/>
      <c r="EX68" s="157"/>
      <c r="EY68" s="157"/>
      <c r="EZ68" s="157"/>
      <c r="FA68" s="157"/>
      <c r="FB68" s="157"/>
      <c r="FC68" s="157"/>
      <c r="FD68" s="157"/>
      <c r="FE68" s="157"/>
      <c r="FF68" s="157"/>
      <c r="FG68" s="157"/>
      <c r="FH68" s="157"/>
      <c r="FI68" s="157"/>
      <c r="FJ68" s="157"/>
      <c r="FK68" s="157"/>
      <c r="FL68" s="157"/>
      <c r="FM68" s="157"/>
      <c r="FN68" s="157"/>
      <c r="FO68" s="157"/>
      <c r="FP68" s="157"/>
      <c r="FQ68" s="157"/>
      <c r="FR68" s="157"/>
      <c r="FS68" s="157"/>
      <c r="FT68" s="157"/>
      <c r="FU68" s="157"/>
      <c r="FV68" s="157"/>
      <c r="FW68" s="157"/>
      <c r="FX68" s="157"/>
      <c r="FY68" s="157"/>
      <c r="FZ68" s="157"/>
      <c r="GA68" s="157"/>
      <c r="GB68" s="157"/>
      <c r="GC68" s="157"/>
      <c r="GD68" s="157"/>
      <c r="GE68" s="157"/>
      <c r="GF68" s="157"/>
      <c r="GG68" s="157"/>
      <c r="GH68" s="157"/>
      <c r="GI68" s="157"/>
      <c r="GJ68" s="157"/>
      <c r="GK68" s="157"/>
      <c r="GL68" s="157"/>
      <c r="GM68" s="157"/>
      <c r="GN68" s="157"/>
      <c r="GO68" s="157"/>
      <c r="GP68" s="157"/>
      <c r="GQ68" s="157"/>
      <c r="GR68" s="157"/>
      <c r="GS68" s="157"/>
      <c r="GT68" s="157"/>
      <c r="GU68" s="157"/>
      <c r="GV68" s="157"/>
      <c r="GW68" s="157"/>
      <c r="GX68" s="157"/>
      <c r="GY68" s="157"/>
      <c r="GZ68" s="157"/>
      <c r="HA68" s="157"/>
      <c r="HB68" s="157"/>
    </row>
    <row r="69" spans="1:210" ht="12.75">
      <c r="A69" s="153"/>
      <c r="B69" s="157"/>
      <c r="C69" s="157"/>
      <c r="D69" s="157"/>
      <c r="E69" s="157"/>
      <c r="F69" s="157"/>
      <c r="G69" s="157"/>
      <c r="H69" s="157"/>
      <c r="I69" s="157"/>
      <c r="J69" s="157"/>
      <c r="K69" s="157"/>
      <c r="L69" s="157"/>
      <c r="M69" s="157"/>
      <c r="N69" s="157"/>
      <c r="O69" s="157"/>
      <c r="P69" s="157"/>
      <c r="Q69" s="153"/>
      <c r="R69" s="153"/>
      <c r="S69" s="153"/>
      <c r="T69" s="153"/>
      <c r="U69" s="153"/>
      <c r="V69" s="153"/>
      <c r="W69" s="153"/>
      <c r="X69" s="153"/>
      <c r="Y69" s="153"/>
      <c r="Z69" s="153"/>
      <c r="AA69" s="153"/>
      <c r="AB69" s="153"/>
      <c r="AC69" s="157"/>
      <c r="AD69" s="157"/>
      <c r="AE69" s="157"/>
      <c r="AF69" s="157"/>
      <c r="AG69" s="157"/>
      <c r="AH69" s="157"/>
      <c r="AI69" s="157"/>
      <c r="AJ69" s="157"/>
      <c r="AK69" s="157"/>
      <c r="AL69" s="157"/>
      <c r="AM69" s="157"/>
      <c r="AN69" s="504"/>
      <c r="AO69" s="504"/>
      <c r="AP69" s="504"/>
      <c r="AQ69" s="497"/>
      <c r="AR69" s="497"/>
      <c r="AS69" s="497"/>
      <c r="AT69" s="497"/>
      <c r="AU69" s="497"/>
      <c r="AV69" s="497"/>
      <c r="AW69" s="497"/>
      <c r="AX69" s="497"/>
      <c r="AY69" s="497"/>
      <c r="AZ69" s="646"/>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c r="EF69" s="157"/>
      <c r="EG69" s="157"/>
      <c r="EH69" s="157"/>
      <c r="EI69" s="157"/>
      <c r="EJ69" s="157"/>
      <c r="EK69" s="157"/>
      <c r="EL69" s="157"/>
      <c r="EM69" s="157"/>
      <c r="EN69" s="157"/>
      <c r="EO69" s="157"/>
      <c r="EP69" s="157"/>
      <c r="EQ69" s="157"/>
      <c r="ER69" s="157"/>
      <c r="ES69" s="157"/>
      <c r="ET69" s="157"/>
      <c r="EU69" s="157"/>
      <c r="EV69" s="157"/>
      <c r="EW69" s="157"/>
      <c r="EX69" s="157"/>
      <c r="EY69" s="157"/>
      <c r="EZ69" s="157"/>
      <c r="FA69" s="157"/>
      <c r="FB69" s="157"/>
      <c r="FC69" s="157"/>
      <c r="FD69" s="157"/>
      <c r="FE69" s="157"/>
      <c r="FF69" s="157"/>
      <c r="FG69" s="157"/>
      <c r="FH69" s="157"/>
      <c r="FI69" s="157"/>
      <c r="FJ69" s="157"/>
      <c r="FK69" s="157"/>
      <c r="FL69" s="157"/>
      <c r="FM69" s="157"/>
      <c r="FN69" s="157"/>
      <c r="FO69" s="157"/>
      <c r="FP69" s="157"/>
      <c r="FQ69" s="157"/>
      <c r="FR69" s="157"/>
      <c r="FS69" s="157"/>
      <c r="FT69" s="157"/>
      <c r="FU69" s="157"/>
      <c r="FV69" s="157"/>
      <c r="FW69" s="157"/>
      <c r="FX69" s="157"/>
      <c r="FY69" s="157"/>
      <c r="FZ69" s="157"/>
      <c r="GA69" s="157"/>
      <c r="GB69" s="157"/>
      <c r="GC69" s="157"/>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row>
    <row r="70" spans="1:210" ht="12.75">
      <c r="A70" s="153"/>
      <c r="B70" s="157"/>
      <c r="C70" s="157"/>
      <c r="D70" s="157"/>
      <c r="E70" s="157"/>
      <c r="F70" s="157"/>
      <c r="G70" s="157"/>
      <c r="H70" s="157"/>
      <c r="I70" s="157"/>
      <c r="J70" s="157"/>
      <c r="K70" s="157"/>
      <c r="L70" s="157"/>
      <c r="M70" s="157"/>
      <c r="N70" s="157"/>
      <c r="O70" s="157"/>
      <c r="P70" s="157"/>
      <c r="Q70" s="153"/>
      <c r="R70" s="153"/>
      <c r="S70" s="153"/>
      <c r="T70" s="153"/>
      <c r="U70" s="153"/>
      <c r="V70" s="153"/>
      <c r="W70" s="153"/>
      <c r="X70" s="153"/>
      <c r="Y70" s="153"/>
      <c r="Z70" s="153"/>
      <c r="AA70" s="153"/>
      <c r="AB70" s="153"/>
      <c r="AC70" s="157"/>
      <c r="AD70" s="157"/>
      <c r="AE70" s="157"/>
      <c r="AF70" s="157"/>
      <c r="AG70" s="157"/>
      <c r="AH70" s="157"/>
      <c r="AI70" s="157"/>
      <c r="AJ70" s="157"/>
      <c r="AK70" s="157"/>
      <c r="AL70" s="157"/>
      <c r="AM70" s="157"/>
      <c r="AN70" s="504"/>
      <c r="AO70" s="504"/>
      <c r="AP70" s="504"/>
      <c r="AQ70" s="497"/>
      <c r="AR70" s="497"/>
      <c r="AS70" s="497"/>
      <c r="AT70" s="497"/>
      <c r="AU70" s="497"/>
      <c r="AV70" s="497"/>
      <c r="AW70" s="497"/>
      <c r="AX70" s="497"/>
      <c r="AY70" s="497"/>
      <c r="AZ70" s="646"/>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57"/>
      <c r="ES70" s="157"/>
      <c r="ET70" s="157"/>
      <c r="EU70" s="157"/>
      <c r="EV70" s="157"/>
      <c r="EW70" s="157"/>
      <c r="EX70" s="157"/>
      <c r="EY70" s="157"/>
      <c r="EZ70" s="157"/>
      <c r="FA70" s="157"/>
      <c r="FB70" s="157"/>
      <c r="FC70" s="157"/>
      <c r="FD70" s="157"/>
      <c r="FE70" s="157"/>
      <c r="FF70" s="157"/>
      <c r="FG70" s="157"/>
      <c r="FH70" s="157"/>
      <c r="FI70" s="157"/>
      <c r="FJ70" s="157"/>
      <c r="FK70" s="157"/>
      <c r="FL70" s="157"/>
      <c r="FM70" s="157"/>
      <c r="FN70" s="157"/>
      <c r="FO70" s="157"/>
      <c r="FP70" s="157"/>
      <c r="FQ70" s="157"/>
      <c r="FR70" s="157"/>
      <c r="FS70" s="157"/>
      <c r="FT70" s="157"/>
      <c r="FU70" s="157"/>
      <c r="FV70" s="157"/>
      <c r="FW70" s="157"/>
      <c r="FX70" s="157"/>
      <c r="FY70" s="157"/>
      <c r="FZ70" s="157"/>
      <c r="GA70" s="157"/>
      <c r="GB70" s="157"/>
      <c r="GC70" s="157"/>
      <c r="GD70" s="157"/>
      <c r="GE70" s="157"/>
      <c r="GF70" s="157"/>
      <c r="GG70" s="157"/>
      <c r="GH70" s="157"/>
      <c r="GI70" s="157"/>
      <c r="GJ70" s="157"/>
      <c r="GK70" s="157"/>
      <c r="GL70" s="157"/>
      <c r="GM70" s="157"/>
      <c r="GN70" s="157"/>
      <c r="GO70" s="157"/>
      <c r="GP70" s="157"/>
      <c r="GQ70" s="157"/>
      <c r="GR70" s="157"/>
      <c r="GS70" s="157"/>
      <c r="GT70" s="157"/>
      <c r="GU70" s="157"/>
      <c r="GV70" s="157"/>
      <c r="GW70" s="157"/>
      <c r="GX70" s="157"/>
      <c r="GY70" s="157"/>
      <c r="GZ70" s="157"/>
      <c r="HA70" s="157"/>
      <c r="HB70" s="157"/>
    </row>
    <row r="71" spans="1:210" ht="12.75">
      <c r="A71" s="153"/>
      <c r="B71" s="157"/>
      <c r="C71" s="157"/>
      <c r="D71" s="157"/>
      <c r="E71" s="157"/>
      <c r="F71" s="157"/>
      <c r="G71" s="157"/>
      <c r="H71" s="157"/>
      <c r="I71" s="157"/>
      <c r="J71" s="157"/>
      <c r="K71" s="157"/>
      <c r="L71" s="157"/>
      <c r="M71" s="157"/>
      <c r="N71" s="157"/>
      <c r="O71" s="157"/>
      <c r="P71" s="157"/>
      <c r="Q71" s="153"/>
      <c r="R71" s="153"/>
      <c r="S71" s="153"/>
      <c r="T71" s="153"/>
      <c r="U71" s="153"/>
      <c r="V71" s="153"/>
      <c r="W71" s="153"/>
      <c r="X71" s="153"/>
      <c r="Y71" s="153"/>
      <c r="Z71" s="153"/>
      <c r="AA71" s="153"/>
      <c r="AB71" s="153"/>
      <c r="AC71" s="157"/>
      <c r="AD71" s="157"/>
      <c r="AE71" s="157"/>
      <c r="AF71" s="157"/>
      <c r="AG71" s="157"/>
      <c r="AH71" s="157"/>
      <c r="AI71" s="157"/>
      <c r="AJ71" s="157"/>
      <c r="AK71" s="157"/>
      <c r="AL71" s="157"/>
      <c r="AM71" s="157"/>
      <c r="AN71" s="504"/>
      <c r="AO71" s="504"/>
      <c r="AP71" s="504"/>
      <c r="AQ71" s="497"/>
      <c r="AR71" s="497"/>
      <c r="AS71" s="497"/>
      <c r="AT71" s="497"/>
      <c r="AU71" s="497"/>
      <c r="AV71" s="497"/>
      <c r="AW71" s="497"/>
      <c r="AX71" s="497"/>
      <c r="AY71" s="497"/>
      <c r="AZ71" s="646"/>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c r="GH71" s="157"/>
      <c r="GI71" s="157"/>
      <c r="GJ71" s="157"/>
      <c r="GK71" s="157"/>
      <c r="GL71" s="157"/>
      <c r="GM71" s="157"/>
      <c r="GN71" s="157"/>
      <c r="GO71" s="157"/>
      <c r="GP71" s="157"/>
      <c r="GQ71" s="157"/>
      <c r="GR71" s="157"/>
      <c r="GS71" s="157"/>
      <c r="GT71" s="157"/>
      <c r="GU71" s="157"/>
      <c r="GV71" s="157"/>
      <c r="GW71" s="157"/>
      <c r="GX71" s="157"/>
      <c r="GY71" s="157"/>
      <c r="GZ71" s="157"/>
      <c r="HA71" s="157"/>
      <c r="HB71" s="157"/>
    </row>
    <row r="72" spans="1:210" ht="12.75">
      <c r="A72" s="153"/>
      <c r="B72" s="157"/>
      <c r="C72" s="157"/>
      <c r="D72" s="157"/>
      <c r="E72" s="157"/>
      <c r="F72" s="157"/>
      <c r="G72" s="157"/>
      <c r="H72" s="157"/>
      <c r="I72" s="157"/>
      <c r="J72" s="157"/>
      <c r="K72" s="157"/>
      <c r="L72" s="157"/>
      <c r="M72" s="157"/>
      <c r="N72" s="157"/>
      <c r="O72" s="157"/>
      <c r="P72" s="157"/>
      <c r="Q72" s="153"/>
      <c r="R72" s="153"/>
      <c r="S72" s="153"/>
      <c r="T72" s="153"/>
      <c r="U72" s="153"/>
      <c r="V72" s="153"/>
      <c r="W72" s="153"/>
      <c r="X72" s="153"/>
      <c r="Y72" s="153"/>
      <c r="Z72" s="153"/>
      <c r="AA72" s="153"/>
      <c r="AB72" s="153"/>
      <c r="AC72" s="157"/>
      <c r="AD72" s="157"/>
      <c r="AE72" s="157"/>
      <c r="AF72" s="157"/>
      <c r="AG72" s="157"/>
      <c r="AH72" s="157"/>
      <c r="AI72" s="157"/>
      <c r="AJ72" s="157"/>
      <c r="AK72" s="157"/>
      <c r="AL72" s="157"/>
      <c r="AM72" s="157"/>
      <c r="AN72" s="504"/>
      <c r="AO72" s="504"/>
      <c r="AP72" s="504"/>
      <c r="AQ72" s="497"/>
      <c r="AR72" s="497"/>
      <c r="AS72" s="497"/>
      <c r="AT72" s="497"/>
      <c r="AU72" s="497"/>
      <c r="AV72" s="497"/>
      <c r="AW72" s="497"/>
      <c r="AX72" s="497"/>
      <c r="AY72" s="497"/>
      <c r="AZ72" s="646"/>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c r="GH72" s="157"/>
      <c r="GI72" s="157"/>
      <c r="GJ72" s="157"/>
      <c r="GK72" s="157"/>
      <c r="GL72" s="157"/>
      <c r="GM72" s="157"/>
      <c r="GN72" s="157"/>
      <c r="GO72" s="157"/>
      <c r="GP72" s="157"/>
      <c r="GQ72" s="157"/>
      <c r="GR72" s="157"/>
      <c r="GS72" s="157"/>
      <c r="GT72" s="157"/>
      <c r="GU72" s="157"/>
      <c r="GV72" s="157"/>
      <c r="GW72" s="157"/>
      <c r="GX72" s="157"/>
      <c r="GY72" s="157"/>
      <c r="GZ72" s="157"/>
      <c r="HA72" s="157"/>
      <c r="HB72" s="157"/>
    </row>
    <row r="74" spans="2:3" ht="14.25" customHeight="1">
      <c r="B74" s="275"/>
      <c r="C74" s="273"/>
    </row>
    <row r="75" spans="2:3" ht="14.25" customHeight="1">
      <c r="B75" s="276"/>
      <c r="C75" s="273"/>
    </row>
    <row r="76" spans="2:3" ht="14.25" customHeight="1">
      <c r="B76" s="276"/>
      <c r="C76" s="273"/>
    </row>
    <row r="77" spans="2:3" ht="14.25" customHeight="1">
      <c r="B77" s="276"/>
      <c r="C77" s="273"/>
    </row>
    <row r="78" spans="2:3" ht="14.25" customHeight="1">
      <c r="B78" s="276"/>
      <c r="C78" s="273"/>
    </row>
    <row r="79" spans="2:3" ht="14.25" customHeight="1">
      <c r="B79" s="276"/>
      <c r="C79" s="273"/>
    </row>
    <row r="80" spans="2:3" ht="14.25" customHeight="1">
      <c r="B80" s="276"/>
      <c r="C80" s="273"/>
    </row>
    <row r="81" spans="2:3" ht="14.25" customHeight="1">
      <c r="B81" s="276"/>
      <c r="C81" s="273"/>
    </row>
    <row r="82" spans="2:3" ht="14.25" customHeight="1">
      <c r="B82" s="276"/>
      <c r="C82" s="273"/>
    </row>
    <row r="83" spans="2:3" ht="14.25" customHeight="1">
      <c r="B83" s="275"/>
      <c r="C83" s="273"/>
    </row>
    <row r="84" spans="2:3" ht="14.25" customHeight="1">
      <c r="B84" s="276"/>
      <c r="C84" s="273"/>
    </row>
    <row r="85" spans="2:3" ht="14.25" customHeight="1">
      <c r="B85" s="276"/>
      <c r="C85" s="273"/>
    </row>
    <row r="86" spans="2:3" ht="14.25" customHeight="1">
      <c r="B86" s="276"/>
      <c r="C86" s="273"/>
    </row>
    <row r="87" spans="2:3" ht="14.25" customHeight="1">
      <c r="B87" s="276"/>
      <c r="C87" s="273"/>
    </row>
    <row r="88" spans="2:3" ht="14.25" customHeight="1">
      <c r="B88" s="276"/>
      <c r="C88" s="273"/>
    </row>
    <row r="89" spans="2:3" ht="14.25" customHeight="1">
      <c r="B89" s="276"/>
      <c r="C89" s="273"/>
    </row>
    <row r="90" spans="2:3" ht="14.25" customHeight="1">
      <c r="B90" s="276"/>
      <c r="C90" s="273"/>
    </row>
    <row r="91" spans="2:3" ht="14.25" customHeight="1">
      <c r="B91" s="276"/>
      <c r="C91" s="273"/>
    </row>
    <row r="92" spans="2:3" ht="14.25" customHeight="1">
      <c r="B92" s="277"/>
      <c r="C92" s="274"/>
    </row>
    <row r="93" spans="2:3" ht="14.25" customHeight="1">
      <c r="B93" s="277"/>
      <c r="C93" s="274"/>
    </row>
    <row r="94" spans="2:3" ht="14.25" customHeight="1">
      <c r="B94" s="277"/>
      <c r="C94" s="274"/>
    </row>
    <row r="95" spans="2:3" ht="14.25" customHeight="1">
      <c r="B95" s="277"/>
      <c r="C95" s="274"/>
    </row>
    <row r="96" spans="2:3" ht="14.25" customHeight="1">
      <c r="B96" s="277"/>
      <c r="C96" s="274"/>
    </row>
    <row r="97" spans="2:3" ht="14.25" customHeight="1">
      <c r="B97" s="277"/>
      <c r="C97" s="274"/>
    </row>
    <row r="98" spans="2:3" ht="14.25" customHeight="1">
      <c r="B98" s="277"/>
      <c r="C98" s="274"/>
    </row>
    <row r="99" spans="2:3" ht="14.25" customHeight="1">
      <c r="B99" s="277"/>
      <c r="C99" s="274"/>
    </row>
    <row r="100" ht="12.75">
      <c r="B100" s="277"/>
    </row>
    <row r="101" ht="12.75">
      <c r="B101" s="277"/>
    </row>
    <row r="102" ht="12.75">
      <c r="B102" s="277"/>
    </row>
    <row r="103" ht="12.75">
      <c r="B103" s="277"/>
    </row>
    <row r="104" ht="12.75">
      <c r="B104" s="277"/>
    </row>
    <row r="105" ht="12.75">
      <c r="B105" s="277"/>
    </row>
    <row r="106" ht="12.75">
      <c r="B106" s="277"/>
    </row>
    <row r="107" ht="12.75">
      <c r="B107" s="277"/>
    </row>
  </sheetData>
  <sheetProtection/>
  <mergeCells count="171">
    <mergeCell ref="AZ16:AZ19"/>
    <mergeCell ref="AN16:AY16"/>
    <mergeCell ref="AT17:AV17"/>
    <mergeCell ref="AT18:AV18"/>
    <mergeCell ref="AW17:AY17"/>
    <mergeCell ref="AW18:AY18"/>
    <mergeCell ref="AN17:AP17"/>
    <mergeCell ref="AN18:AP18"/>
    <mergeCell ref="AQ17:AS17"/>
    <mergeCell ref="AQ18:AS18"/>
    <mergeCell ref="EG18:EG19"/>
    <mergeCell ref="FQ16:FW16"/>
    <mergeCell ref="FQ17:FW17"/>
    <mergeCell ref="FQ18:FQ19"/>
    <mergeCell ref="FR18:FR19"/>
    <mergeCell ref="FV18:FV19"/>
    <mergeCell ref="FW18:FW19"/>
    <mergeCell ref="FJ16:FP16"/>
    <mergeCell ref="FJ18:FJ19"/>
    <mergeCell ref="FO18:FO19"/>
    <mergeCell ref="FP18:FP19"/>
    <mergeCell ref="CY18:CY19"/>
    <mergeCell ref="CZ18:CZ19"/>
    <mergeCell ref="DF18:DF19"/>
    <mergeCell ref="DG18:DG19"/>
    <mergeCell ref="DD18:DD19"/>
    <mergeCell ref="EB18:EB19"/>
    <mergeCell ref="FC18:FC19"/>
    <mergeCell ref="EF18:EF19"/>
    <mergeCell ref="FD18:FD19"/>
    <mergeCell ref="FH18:FH19"/>
    <mergeCell ref="FI18:FI19"/>
    <mergeCell ref="FX16:GD16"/>
    <mergeCell ref="FX17:GD17"/>
    <mergeCell ref="FX18:FX19"/>
    <mergeCell ref="FY18:FY19"/>
    <mergeCell ref="GC18:GC19"/>
    <mergeCell ref="GD18:GD19"/>
    <mergeCell ref="FK18:FK19"/>
    <mergeCell ref="DE18:DE19"/>
    <mergeCell ref="DM18:DM19"/>
    <mergeCell ref="DN18:DN19"/>
    <mergeCell ref="EH18:EH19"/>
    <mergeCell ref="DL18:DL19"/>
    <mergeCell ref="DR18:DR19"/>
    <mergeCell ref="DT18:DT19"/>
    <mergeCell ref="DU18:DU19"/>
    <mergeCell ref="DY18:DY19"/>
    <mergeCell ref="DZ18:DZ19"/>
    <mergeCell ref="EA18:EA19"/>
    <mergeCell ref="CK18:CK19"/>
    <mergeCell ref="CL18:CL19"/>
    <mergeCell ref="CI18:CI19"/>
    <mergeCell ref="CJ18:CJ19"/>
    <mergeCell ref="BN18:BN19"/>
    <mergeCell ref="BO18:BO19"/>
    <mergeCell ref="CD18:CD19"/>
    <mergeCell ref="CE18:CE19"/>
    <mergeCell ref="CW18:CW19"/>
    <mergeCell ref="BC18:BC19"/>
    <mergeCell ref="BG18:BG19"/>
    <mergeCell ref="AI16:AI19"/>
    <mergeCell ref="BB16:BH16"/>
    <mergeCell ref="BB17:BH17"/>
    <mergeCell ref="BB18:BB19"/>
    <mergeCell ref="AJ18:AJ19"/>
    <mergeCell ref="AK18:AK19"/>
    <mergeCell ref="AJ16:AL16"/>
    <mergeCell ref="AJ17:AL17"/>
    <mergeCell ref="FA18:FA19"/>
    <mergeCell ref="DS18:DS19"/>
    <mergeCell ref="EM18:EM19"/>
    <mergeCell ref="EN18:EN19"/>
    <mergeCell ref="EI18:EI19"/>
    <mergeCell ref="EO18:EO19"/>
    <mergeCell ref="EW18:EW19"/>
    <mergeCell ref="EP18:EP19"/>
    <mergeCell ref="EV18:EV19"/>
    <mergeCell ref="EU18:EU19"/>
    <mergeCell ref="ET18:ET19"/>
    <mergeCell ref="DK18:DK19"/>
    <mergeCell ref="FB18:FB19"/>
    <mergeCell ref="N16:N19"/>
    <mergeCell ref="P16:P19"/>
    <mergeCell ref="Q18:Q19"/>
    <mergeCell ref="R18:R19"/>
    <mergeCell ref="S18:S19"/>
    <mergeCell ref="T18:T19"/>
    <mergeCell ref="V18:V19"/>
    <mergeCell ref="BH18:BH19"/>
    <mergeCell ref="BI18:BI19"/>
    <mergeCell ref="BJ18:BJ19"/>
    <mergeCell ref="BP18:BP19"/>
    <mergeCell ref="BQ18:BQ19"/>
    <mergeCell ref="BI16:BO16"/>
    <mergeCell ref="BI17:BO17"/>
    <mergeCell ref="CK16:CQ16"/>
    <mergeCell ref="CK17:CQ17"/>
    <mergeCell ref="BP16:BV16"/>
    <mergeCell ref="W18:W19"/>
    <mergeCell ref="CP18:CP19"/>
    <mergeCell ref="CQ18:CQ19"/>
    <mergeCell ref="X18:X19"/>
    <mergeCell ref="AE16:AE19"/>
    <mergeCell ref="Y16:AB16"/>
    <mergeCell ref="Y18:Y19"/>
    <mergeCell ref="BW16:CC16"/>
    <mergeCell ref="BW17:CC17"/>
    <mergeCell ref="CD16:CJ16"/>
    <mergeCell ref="CD17:CJ17"/>
    <mergeCell ref="EO16:EU16"/>
    <mergeCell ref="EO17:EU17"/>
    <mergeCell ref="DF16:DL16"/>
    <mergeCell ref="DF17:DL17"/>
    <mergeCell ref="DM16:DS16"/>
    <mergeCell ref="DM17:DS17"/>
    <mergeCell ref="DT16:DZ16"/>
    <mergeCell ref="DT17:DZ17"/>
    <mergeCell ref="EH16:EN16"/>
    <mergeCell ref="EH17:EN17"/>
    <mergeCell ref="CR16:CX16"/>
    <mergeCell ref="CR17:CX17"/>
    <mergeCell ref="CY16:DE16"/>
    <mergeCell ref="CY17:DE17"/>
    <mergeCell ref="EA16:EG16"/>
    <mergeCell ref="EA17:EG17"/>
    <mergeCell ref="GT16:GV17"/>
    <mergeCell ref="GH16:GJ17"/>
    <mergeCell ref="GK16:GM17"/>
    <mergeCell ref="GN16:GP17"/>
    <mergeCell ref="GQ16:GS17"/>
    <mergeCell ref="EV16:FB16"/>
    <mergeCell ref="EV17:FB17"/>
    <mergeCell ref="FC16:FI16"/>
    <mergeCell ref="FC17:FI17"/>
    <mergeCell ref="FJ17:FP17"/>
    <mergeCell ref="BU18:BU19"/>
    <mergeCell ref="BV18:BV19"/>
    <mergeCell ref="CB18:CB19"/>
    <mergeCell ref="CC18:CC19"/>
    <mergeCell ref="BW18:BW19"/>
    <mergeCell ref="BP17:BV17"/>
    <mergeCell ref="BX18:BX19"/>
    <mergeCell ref="CX18:CX19"/>
    <mergeCell ref="CR18:CR19"/>
    <mergeCell ref="CS18:CS19"/>
    <mergeCell ref="G16:G19"/>
    <mergeCell ref="H16:H19"/>
    <mergeCell ref="I16:I19"/>
    <mergeCell ref="J16:J19"/>
    <mergeCell ref="K16:K19"/>
    <mergeCell ref="L16:L19"/>
    <mergeCell ref="M16:M19"/>
    <mergeCell ref="U18:U19"/>
    <mergeCell ref="Q16:T16"/>
    <mergeCell ref="U16:X16"/>
    <mergeCell ref="B16:B19"/>
    <mergeCell ref="E16:E19"/>
    <mergeCell ref="F16:F19"/>
    <mergeCell ref="D16:D19"/>
    <mergeCell ref="C16:C19"/>
    <mergeCell ref="O16:O19"/>
    <mergeCell ref="AM16:AM19"/>
    <mergeCell ref="Z18:Z19"/>
    <mergeCell ref="AA18:AA19"/>
    <mergeCell ref="AD16:AD19"/>
    <mergeCell ref="AB18:AB19"/>
    <mergeCell ref="AC16:AC19"/>
    <mergeCell ref="AF16:AF19"/>
    <mergeCell ref="AG16:AG19"/>
    <mergeCell ref="AH16:AH19"/>
  </mergeCells>
  <dataValidations count="12">
    <dataValidation type="list" allowBlank="1" showInputMessage="1" showErrorMessage="1" errorTitle="BT - INVALID BT 1141 CODE" error="PLEASE CHECK THE BT 1141 CODE REQUIRED AGAINST THE LIST OF BT SWITCHES WITHIN THE &quot;All Units Table&quot; WORKSHEET AND RE-ENTER or&#10;&#10;HIT &quot;CANCEL&quot; &amp; SELECT THE REQUIRED 1141 CODE FROM THE DROP DOWN LIST" sqref="C21:C48">
      <formula1>CODES1141</formula1>
    </dataValidation>
    <dataValidation type="list" allowBlank="1" showInputMessage="1" showErrorMessage="1" errorTitle="BT - INVALID ROUTE TYPE" error="ONLY CERTAIN ROUTE TYPES ARE ACCEPTED. SEE MAIN ROUTE TYPE LIST OR THEIR HISTORIC DERIVATIVES AS SHOWN IN &quot;POST LINKS REVIEW RTE-TFC TYPES&quot; WORKSHEET.&#10;&#10;PLEASE HIT &quot;CANCEL&quot; &amp; SELECT THE ROUTE TYPE FROM THE DROP DOWN LIST." sqref="E21:E48 AL21:AL48">
      <formula1>ROUTETYPELIST</formula1>
    </dataValidation>
    <dataValidation type="list" showInputMessage="1" showErrorMessage="1" errorTitle="BT - INVALID EC TYPE" error="EXTENSION CIRCUIT TYPES MUST BE EITHER &quot;IEC&quot; FOR IECs OR &quot;NTS&quot; FOR NTSECs. PLEASE RE-ENTER or&#10;&#10;HIT &quot;CANCEL&quot; &amp; SELECT FROM THE DROP DOWN LIST" sqref="AF21:AF48">
      <formula1>ECTYPES</formula1>
    </dataValidation>
    <dataValidation type="list" showInputMessage="1" showErrorMessage="1" errorTitle="BT - INVALID ORDER TYPE" error="PLEASE ENTER EITHER:-&#10;&#10;P for PROVIDE&#10;R for REARRANGEMENT&#10;C for CESSATION or&#10;&#10;HIT &quot;CANCEL&quot; &amp; SELECT FROM THE DROP DOWN LIST" sqref="J21:J48">
      <formula1>ORDERTYPE</formula1>
    </dataValidation>
    <dataValidation type="list" showInputMessage="1" showErrorMessage="1" errorTitle="BT - INVALID LINK TYPE" error="PLEASE RE-ENTER A VALID LINK TYPE AS SHOWN IN THE DROP DOWN LIST.&#10;&#10;HIT &quot;CANCEL&quot; &amp; SELECT FROM THE DROP DOWN LIST" sqref="L21:L48">
      <formula1>LINKTYPES</formula1>
    </dataValidation>
    <dataValidation allowBlank="1" showInputMessage="1" showErrorMessage="1" errorTitle="BT - INVALID ROUTE TYPE" error="ONLY CERTAIN ROUTE TYPES ARE ACCEPTED. SEE MAIN ROUTE TYPE LIST OR THEIR HISTORIC DERIVATIVES AS SHOWN IN &quot;POST LINKS REVIEW RTE-TFC TYPES&quot; WORKSHEET.&#10;&#10;PLEASE HIT &quot;CANCEL&quot; &amp; SELECT THE ROUTE TYPE FROM THE DROP DOWN LIST." sqref="F21:F48 AM21:AM48"/>
    <dataValidation type="list" allowBlank="1" showInputMessage="1" showErrorMessage="1" errorTitle="BT - INVALID SIGNALLING TYPE" error="The Signalling Type entered is invalid, please identify the correct signalling type for the capacity from the comment associated with the field heading, then;&#10;&#10;Re-enter or select the correct value from the drop down list." sqref="P21:P48">
      <formula1>SIGTYPES</formula1>
    </dataValidation>
    <dataValidation allowBlank="1" showInputMessage="1" showErrorMessage="1" errorTitle="BT - INVALID SLT INDICATOR" error="The STF Standard Lead Time indicator must be either MFS or 15Mth:-&#10;&#10;MFS = Met From Stock&#10;15Mth = 15 Month leadtime&#10;&#10;Please re-enter the correct value or select from the Drop Down List" sqref="AG21:AG48"/>
    <dataValidation type="list" allowBlank="1" showInputMessage="1" showErrorMessage="1" errorTitle="BT - INVALID NGS 1141 CODE" error="Please select from the drop down list" sqref="AK21:AK48">
      <formula1>NGS1141s</formula1>
    </dataValidation>
    <dataValidation type="list" allowBlank="1" showInputMessage="1" showErrorMessage="1" errorTitle="BT - INVALID BILLING OVERRIDE" error="PLEASE HIT &quot;CANCEL&quot; &amp; SELECT THE BILLING OVERRIDE CODE FROM THE DROP DOWN LIST." sqref="AN21:AO48 AQ21:AR48 AT21:AU48 AW21:AX48">
      <formula1>BILLINGCODES</formula1>
    </dataValidation>
    <dataValidation type="list" allowBlank="1" showInputMessage="1" showErrorMessage="1" errorTitle="BT - INVALID BAU VIC SCENARIO" error="PLEASE HIT &quot;CANCEL&quot; &amp; SELECT THE BAU VIC SCENARIO FROM THE DROP DOWN LIST." sqref="AP21:AP48 AS21:AS48 AV21:AV48 AY21:AY48">
      <formula1>SCENARIOS</formula1>
    </dataValidation>
    <dataValidation type="list" allowBlank="1" showInputMessage="1" showErrorMessage="1" errorTitle="BT - INVALID TIMESCALE" error="Please select from the drop down list&#10;&#10;" sqref="AZ21:AZ48">
      <formula1>newpocTS</formula1>
    </dataValidation>
  </dataValidations>
  <printOptions horizontalCentered="1"/>
  <pageMargins left="0.25" right="0.54" top="0.7480314960629921" bottom="0.95" header="0.36" footer="0.35433070866141736"/>
  <pageSetup fitToHeight="99" horizontalDpi="300" verticalDpi="300" orientation="landscape" paperSize="9" scale="43" r:id="rId3"/>
  <headerFooter alignWithMargins="0">
    <oddHeader>&amp;CBT NETWORK INTERCONNECTION PROVISIONING MANUAL
___________________________________________________________________________________________________________________________________</oddHeader>
    <oddFooter>&amp;CIN CONFIDENCE BT and OPERATOR
&amp;R____________________________________________________________________________________________________________________________________
  Appendix 16 &amp; 13
Page : &amp;P of &amp;N
Issue: 4.9
Date: Jul 2010</oddFooter>
  </headerFooter>
  <colBreaks count="7" manualBreakCount="7">
    <brk id="53" max="49" man="1"/>
    <brk id="74" max="49" man="1"/>
    <brk id="95" max="49" man="1"/>
    <brk id="116" max="49" man="1"/>
    <brk id="137" max="49" man="1"/>
    <brk id="158" max="49" man="1"/>
    <brk id="179" max="49" man="1"/>
  </colBreaks>
  <legacyDrawing r:id="rId2"/>
</worksheet>
</file>

<file path=xl/worksheets/sheet3.xml><?xml version="1.0" encoding="utf-8"?>
<worksheet xmlns="http://schemas.openxmlformats.org/spreadsheetml/2006/main" xmlns:r="http://schemas.openxmlformats.org/officeDocument/2006/relationships">
  <dimension ref="A1:O37"/>
  <sheetViews>
    <sheetView showGridLines="0" zoomScale="85" zoomScaleNormal="85" workbookViewId="0" topLeftCell="A1">
      <selection activeCell="A4" sqref="A4"/>
    </sheetView>
  </sheetViews>
  <sheetFormatPr defaultColWidth="9.00390625" defaultRowHeight="12.75"/>
  <cols>
    <col min="1" max="1" width="22.125" style="91" customWidth="1"/>
    <col min="2" max="2" width="16.25390625" style="96" customWidth="1"/>
    <col min="3" max="3" width="2.875" style="91" customWidth="1"/>
    <col min="4" max="4" width="44.25390625" style="91" customWidth="1"/>
    <col min="5" max="7" width="4.75390625" style="91" customWidth="1"/>
    <col min="8" max="10" width="15.125" style="91" customWidth="1"/>
    <col min="11" max="11" width="5.75390625" style="91" customWidth="1"/>
    <col min="12" max="12" width="5.875" style="91" customWidth="1"/>
    <col min="13" max="16384" width="9.125" style="91" customWidth="1"/>
  </cols>
  <sheetData>
    <row r="1" spans="1:15" ht="15.75">
      <c r="A1" s="112" t="s">
        <v>655</v>
      </c>
      <c r="B1" s="3"/>
      <c r="C1" s="3"/>
      <c r="D1" s="3"/>
      <c r="E1" s="3"/>
      <c r="F1" s="3"/>
      <c r="G1" s="3"/>
      <c r="H1" s="3"/>
      <c r="I1" s="3"/>
      <c r="J1" s="69" t="str">
        <f>'Appendix 16 &amp; 13 - Form 7 &amp; 4'!AE1</f>
        <v>BT Ref No:</v>
      </c>
      <c r="K1" s="69"/>
      <c r="L1" s="4"/>
      <c r="M1" s="1"/>
      <c r="N1" s="1"/>
      <c r="O1" s="69"/>
    </row>
    <row r="2" spans="1:15" ht="15.75">
      <c r="A2" s="113" t="s">
        <v>55</v>
      </c>
      <c r="B2" s="113"/>
      <c r="C2" s="2"/>
      <c r="D2" s="2"/>
      <c r="E2" s="2"/>
      <c r="F2" s="3"/>
      <c r="G2" s="3"/>
      <c r="H2" s="1"/>
      <c r="I2" s="1"/>
      <c r="J2" s="11"/>
      <c r="K2" s="11"/>
      <c r="L2" s="4"/>
      <c r="M2" s="1"/>
      <c r="N2" s="1"/>
      <c r="O2" s="11"/>
    </row>
    <row r="3" spans="1:15" ht="15.75">
      <c r="A3" s="2" t="s">
        <v>56</v>
      </c>
      <c r="B3" s="114"/>
      <c r="C3" s="114"/>
      <c r="D3" s="114"/>
      <c r="E3" s="114"/>
      <c r="F3" s="114"/>
      <c r="G3" s="114"/>
      <c r="H3" s="5"/>
      <c r="I3" s="5"/>
      <c r="J3" s="69" t="str">
        <f>'Appendix 16 &amp; 13 - Form 7 &amp; 4'!AE3</f>
        <v>Issue No:</v>
      </c>
      <c r="K3" s="69"/>
      <c r="L3" s="6"/>
      <c r="M3" s="1"/>
      <c r="N3" s="1"/>
      <c r="O3" s="69"/>
    </row>
    <row r="4" spans="1:15" ht="12.75">
      <c r="A4" s="1"/>
      <c r="B4" s="1"/>
      <c r="C4" s="1"/>
      <c r="D4" s="12"/>
      <c r="E4" s="1"/>
      <c r="F4" s="1"/>
      <c r="G4" s="1"/>
      <c r="H4" s="1"/>
      <c r="I4" s="1"/>
      <c r="J4" s="4"/>
      <c r="K4" s="4"/>
      <c r="L4" s="4"/>
      <c r="M4" s="1"/>
      <c r="N4" s="1"/>
      <c r="O4" s="1"/>
    </row>
    <row r="5" spans="1:15" ht="15.75">
      <c r="A5" s="68" t="s">
        <v>70</v>
      </c>
      <c r="B5" s="7"/>
      <c r="C5" s="7"/>
      <c r="D5" s="8" t="str">
        <f>'Appendix 16 &amp; 13 - Form 7 &amp; 4'!J5</f>
        <v>________________________</v>
      </c>
      <c r="E5" s="8"/>
      <c r="F5" s="68" t="s">
        <v>72</v>
      </c>
      <c r="G5" s="9"/>
      <c r="H5" s="68"/>
      <c r="I5" s="8" t="str">
        <f>'Appendix 16 &amp; 13 - Form 7 &amp; 4'!Z5</f>
        <v>__________________________</v>
      </c>
      <c r="J5" s="9"/>
      <c r="K5" s="9"/>
      <c r="L5" s="4"/>
      <c r="M5" s="9"/>
      <c r="N5" s="4"/>
      <c r="O5" s="1"/>
    </row>
    <row r="6" spans="1:15" ht="12.75">
      <c r="A6" s="1"/>
      <c r="B6" s="1"/>
      <c r="C6" s="1"/>
      <c r="D6" s="1"/>
      <c r="E6" s="1"/>
      <c r="F6" s="1"/>
      <c r="G6" s="1"/>
      <c r="H6" s="1"/>
      <c r="I6" s="1"/>
      <c r="J6" s="4"/>
      <c r="K6" s="4"/>
      <c r="L6" s="4"/>
      <c r="M6" s="1"/>
      <c r="N6" s="1"/>
      <c r="O6" s="1"/>
    </row>
    <row r="7" spans="1:15" ht="15.75">
      <c r="A7" s="69" t="s">
        <v>73</v>
      </c>
      <c r="B7" s="10"/>
      <c r="C7" s="10"/>
      <c r="D7" s="8" t="str">
        <f>'Appendix 16 &amp; 13 - Form 7 &amp; 4'!J7</f>
        <v>________________________</v>
      </c>
      <c r="E7" s="8"/>
      <c r="F7" s="8"/>
      <c r="G7" s="8"/>
      <c r="H7" s="11"/>
      <c r="I7" s="11"/>
      <c r="J7" s="9"/>
      <c r="K7" s="4"/>
      <c r="L7" s="4"/>
      <c r="M7" s="1"/>
      <c r="N7" s="1"/>
      <c r="O7" s="6"/>
    </row>
    <row r="8" spans="1:15" ht="12.75">
      <c r="A8" s="1"/>
      <c r="B8" s="1"/>
      <c r="C8" s="1"/>
      <c r="D8" s="1"/>
      <c r="E8" s="1"/>
      <c r="F8" s="1"/>
      <c r="G8" s="1"/>
      <c r="H8" s="1"/>
      <c r="I8" s="1"/>
      <c r="J8" s="4"/>
      <c r="K8" s="4"/>
      <c r="L8" s="4"/>
      <c r="M8" s="1"/>
      <c r="N8" s="1"/>
      <c r="O8" s="1"/>
    </row>
    <row r="9" spans="1:4" ht="13.5" thickBot="1">
      <c r="A9" s="92"/>
      <c r="B9" s="97"/>
      <c r="D9" s="117"/>
    </row>
    <row r="10" spans="1:12" ht="41.25" customHeight="1" thickBot="1">
      <c r="A10" s="771" t="s">
        <v>61</v>
      </c>
      <c r="B10" s="772"/>
      <c r="C10" s="772"/>
      <c r="D10" s="773"/>
      <c r="E10" s="793" t="s">
        <v>1614</v>
      </c>
      <c r="F10" s="793" t="s">
        <v>87</v>
      </c>
      <c r="G10" s="791" t="s">
        <v>28</v>
      </c>
      <c r="H10" s="314" t="s">
        <v>80</v>
      </c>
      <c r="I10" s="327" t="s">
        <v>81</v>
      </c>
      <c r="J10" s="341" t="s">
        <v>82</v>
      </c>
      <c r="K10" s="784" t="str">
        <f>'Appendix 16 &amp; 13 - Form 7 &amp; 4'!BG18</f>
        <v>END OF Y2 20__</v>
      </c>
      <c r="L10" s="784" t="str">
        <f>'Appendix 16 &amp; 13 - Form 7 &amp; 4'!BH18</f>
        <v>END OF Y3 20__</v>
      </c>
    </row>
    <row r="11" spans="1:12" ht="13.5" thickBot="1">
      <c r="A11" s="774"/>
      <c r="B11" s="775"/>
      <c r="C11" s="775"/>
      <c r="D11" s="776"/>
      <c r="E11" s="794"/>
      <c r="F11" s="794"/>
      <c r="G11" s="792"/>
      <c r="H11" s="315" t="str">
        <f>'Appendix 16 &amp; 13 - Form 7 &amp; 4'!T17</f>
        <v>*</v>
      </c>
      <c r="I11" s="328" t="str">
        <f>'Appendix 16 &amp; 13 - Form 7 &amp; 4'!X17</f>
        <v>*</v>
      </c>
      <c r="J11" s="342" t="str">
        <f>'Appendix 16 &amp; 13 - Form 7 &amp; 4'!AB17</f>
        <v>*</v>
      </c>
      <c r="K11" s="785"/>
      <c r="L11" s="785"/>
    </row>
    <row r="12" spans="1:12" ht="52.5" customHeight="1" thickBot="1">
      <c r="A12" s="777"/>
      <c r="B12" s="778"/>
      <c r="C12" s="778"/>
      <c r="D12" s="779"/>
      <c r="E12" s="794"/>
      <c r="F12" s="794"/>
      <c r="G12" s="792"/>
      <c r="H12" s="316"/>
      <c r="I12" s="329"/>
      <c r="J12" s="343"/>
      <c r="K12" s="786"/>
      <c r="L12" s="786"/>
    </row>
    <row r="13" spans="1:12" ht="13.5" customHeight="1" thickBot="1">
      <c r="A13" s="118" t="s">
        <v>22</v>
      </c>
      <c r="B13" s="494">
        <f>'Appendix 16 &amp; 13 - Form 7 &amp; 4'!B21</f>
        <v>0</v>
      </c>
      <c r="D13" s="119" t="s">
        <v>59</v>
      </c>
      <c r="E13" s="105">
        <f>'Appendix 16 &amp; 13 - Form 7 &amp; 4'!G21</f>
        <v>0</v>
      </c>
      <c r="F13" s="106">
        <f>'Appendix 16 &amp; 13 - Form 7 &amp; 4'!H21</f>
        <v>0</v>
      </c>
      <c r="G13" s="107">
        <f>SUM(E13:F13)</f>
        <v>0</v>
      </c>
      <c r="H13" s="317">
        <f>SUM('Appendix 16 &amp; 13 - Form 7 &amp; 4'!Q21:'Appendix 16 &amp; 13 - Form 7 &amp; 4'!T21)</f>
        <v>0</v>
      </c>
      <c r="I13" s="330">
        <f>SUM('Appendix 16 &amp; 13 - Form 7 &amp; 4'!U21:'Appendix 16 &amp; 13 - Form 7 &amp; 4'!X21)</f>
        <v>0</v>
      </c>
      <c r="J13" s="344">
        <f>SUM('Appendix 16 &amp; 13 - Form 7 &amp; 4'!Y21:'Appendix 16 &amp; 13 - Form 7 &amp; 4'!AB21)</f>
        <v>0</v>
      </c>
      <c r="K13" s="346"/>
      <c r="L13" s="346"/>
    </row>
    <row r="14" spans="1:12" ht="13.5" customHeight="1" thickBot="1">
      <c r="A14" s="94" t="s">
        <v>23</v>
      </c>
      <c r="B14" s="493">
        <f>'Appendix 16 &amp; 13 - Form 7 &amp; 4'!C21</f>
        <v>0</v>
      </c>
      <c r="D14" s="115" t="s">
        <v>60</v>
      </c>
      <c r="E14" s="130" t="s">
        <v>57</v>
      </c>
      <c r="F14" s="787" t="s">
        <v>58</v>
      </c>
      <c r="G14" s="788"/>
      <c r="H14" s="318"/>
      <c r="I14" s="331"/>
      <c r="J14" s="345"/>
      <c r="K14" s="346"/>
      <c r="L14" s="347"/>
    </row>
    <row r="15" spans="1:12" ht="13.5" thickBot="1">
      <c r="A15" s="94" t="s">
        <v>24</v>
      </c>
      <c r="B15" s="493">
        <f>'Appendix 16 &amp; 13 - Form 7 &amp; 4'!D21</f>
        <v>0</v>
      </c>
      <c r="D15" s="110" t="str">
        <f>'Appendix 16 &amp; 13 - Form 7 &amp; 4'!BB17</f>
        <v>Indirect Access/Carrier Pre-Select Voice</v>
      </c>
      <c r="E15" s="129">
        <f>'Appendix 16 &amp; 13 - Form 7 &amp; 4'!BB21</f>
        <v>0</v>
      </c>
      <c r="F15" s="789">
        <f>'Appendix 16 &amp; 13 - Form 7 &amp; 4'!BC21</f>
        <v>0</v>
      </c>
      <c r="G15" s="790"/>
      <c r="H15" s="109">
        <f>'Appendix 16 &amp; 13 - Form 7 &amp; 4'!BD21</f>
        <v>0</v>
      </c>
      <c r="I15" s="109">
        <f>'Appendix 16 &amp; 13 - Form 7 &amp; 4'!BE21</f>
        <v>0</v>
      </c>
      <c r="J15" s="109">
        <f>'Appendix 16 &amp; 13 - Form 7 &amp; 4'!BF21</f>
        <v>0</v>
      </c>
      <c r="K15" s="109">
        <f>'Appendix 16 &amp; 13 - Form 7 &amp; 4'!BG21</f>
        <v>0</v>
      </c>
      <c r="L15" s="133">
        <f>'Appendix 16 &amp; 13 - Form 7 &amp; 4'!BH21</f>
        <v>0</v>
      </c>
    </row>
    <row r="16" spans="1:12" ht="13.5" thickBot="1">
      <c r="A16" s="94" t="s">
        <v>79</v>
      </c>
      <c r="B16" s="493">
        <f>'Appendix 16 &amp; 13 - Form 7 &amp; 4'!E21</f>
        <v>0</v>
      </c>
      <c r="D16" s="110" t="str">
        <f>'Appendix 16 &amp; 13 - Form 7 &amp; 4'!BI17</f>
        <v>Indirect Access/Carrier Pre-Select Data (Unmetered)</v>
      </c>
      <c r="E16" s="131">
        <f>'Appendix 16 &amp; 13 - Form 7 &amp; 4'!BI21</f>
        <v>0</v>
      </c>
      <c r="F16" s="780">
        <f>'Appendix 16 &amp; 13 - Form 7 &amp; 4'!BJ21</f>
        <v>0</v>
      </c>
      <c r="G16" s="781"/>
      <c r="H16" s="110">
        <f>'Appendix 16 &amp; 13 - Form 7 &amp; 4'!BK21</f>
        <v>0</v>
      </c>
      <c r="I16" s="110">
        <f>'Appendix 16 &amp; 13 - Form 7 &amp; 4'!BL21</f>
        <v>0</v>
      </c>
      <c r="J16" s="110">
        <f>'Appendix 16 &amp; 13 - Form 7 &amp; 4'!BM21</f>
        <v>0</v>
      </c>
      <c r="K16" s="110">
        <f>'Appendix 16 &amp; 13 - Form 7 &amp; 4'!BN21</f>
        <v>0</v>
      </c>
      <c r="L16" s="134">
        <f>'Appendix 16 &amp; 13 - Form 7 &amp; 4'!BO21</f>
        <v>0</v>
      </c>
    </row>
    <row r="17" spans="1:12" ht="13.5" thickBot="1">
      <c r="A17" s="94" t="s">
        <v>1612</v>
      </c>
      <c r="B17" s="493">
        <f>'Appendix 16 &amp; 13 - Form 7 &amp; 4'!K21</f>
        <v>0</v>
      </c>
      <c r="D17" s="110" t="str">
        <f>'Appendix 16 &amp; 13 - Form 7 &amp; 4'!BP17</f>
        <v>Indirect Access/Carrier Pre-Select Data (PPM)</v>
      </c>
      <c r="E17" s="131">
        <f>'Appendix 16 &amp; 13 - Form 7 &amp; 4'!BP21</f>
        <v>0</v>
      </c>
      <c r="F17" s="780">
        <f>'Appendix 16 &amp; 13 - Form 7 &amp; 4'!BQ21</f>
        <v>0</v>
      </c>
      <c r="G17" s="781"/>
      <c r="H17" s="110">
        <f>'Appendix 16 &amp; 13 - Form 7 &amp; 4'!BR21</f>
        <v>0</v>
      </c>
      <c r="I17" s="110">
        <f>'Appendix 16 &amp; 13 - Form 7 &amp; 4'!BS21</f>
        <v>0</v>
      </c>
      <c r="J17" s="110">
        <f>'Appendix 16 &amp; 13 - Form 7 &amp; 4'!BT21</f>
        <v>0</v>
      </c>
      <c r="K17" s="110">
        <f>'Appendix 16 &amp; 13 - Form 7 &amp; 4'!BU21</f>
        <v>0</v>
      </c>
      <c r="L17" s="134">
        <f>'Appendix 16 &amp; 13 - Form 7 &amp; 4'!BV21</f>
        <v>0</v>
      </c>
    </row>
    <row r="18" spans="1:12" ht="13.5" thickBot="1">
      <c r="A18" s="94" t="s">
        <v>1611</v>
      </c>
      <c r="B18" s="493">
        <f>'Appendix 16 &amp; 13 - Form 7 &amp; 4'!L21</f>
        <v>0</v>
      </c>
      <c r="D18" s="412" t="str">
        <f>'Appendix 16 &amp; 13 - Form 7 &amp; 4'!BW17</f>
        <v>Any to Any</v>
      </c>
      <c r="E18" s="413">
        <f>'Appendix 16 &amp; 13 - Form 7 &amp; 4'!BW21</f>
        <v>0</v>
      </c>
      <c r="F18" s="795">
        <f>'Appendix 16 &amp; 13 - Form 7 &amp; 4'!BX21</f>
        <v>0</v>
      </c>
      <c r="G18" s="796"/>
      <c r="H18" s="412">
        <f>'Appendix 16 &amp; 13 - Form 7 &amp; 4'!BY21</f>
        <v>0</v>
      </c>
      <c r="I18" s="412">
        <f>'Appendix 16 &amp; 13 - Form 7 &amp; 4'!BZ21</f>
        <v>0</v>
      </c>
      <c r="J18" s="412">
        <f>'Appendix 16 &amp; 13 - Form 7 &amp; 4'!CA21</f>
        <v>0</v>
      </c>
      <c r="K18" s="412">
        <f>'Appendix 16 &amp; 13 - Form 7 &amp; 4'!CB21</f>
        <v>0</v>
      </c>
      <c r="L18" s="414">
        <f>'Appendix 16 &amp; 13 - Form 7 &amp; 4'!CC21</f>
        <v>0</v>
      </c>
    </row>
    <row r="19" spans="1:12" ht="13.5" thickBot="1">
      <c r="A19" s="94" t="s">
        <v>29</v>
      </c>
      <c r="B19" s="493">
        <f>'Appendix 16 &amp; 13 - Form 7 &amp; 4'!M21</f>
        <v>0</v>
      </c>
      <c r="D19" s="110" t="str">
        <f>'Appendix 16 &amp; 13 - Form 7 &amp; 4'!CD17</f>
        <v>NTS Voice</v>
      </c>
      <c r="E19" s="131">
        <f>'Appendix 16 &amp; 13 - Form 7 &amp; 4'!CD21</f>
        <v>0</v>
      </c>
      <c r="F19" s="780">
        <f>'Appendix 16 &amp; 13 - Form 7 &amp; 4'!CE21</f>
        <v>0</v>
      </c>
      <c r="G19" s="781"/>
      <c r="H19" s="110">
        <f>'Appendix 16 &amp; 13 - Form 7 &amp; 4'!CF21</f>
        <v>0</v>
      </c>
      <c r="I19" s="110">
        <f>'Appendix 16 &amp; 13 - Form 7 &amp; 4'!CG21</f>
        <v>0</v>
      </c>
      <c r="J19" s="110">
        <f>'Appendix 16 &amp; 13 - Form 7 &amp; 4'!CH21</f>
        <v>0</v>
      </c>
      <c r="K19" s="110">
        <f>'Appendix 16 &amp; 13 - Form 7 &amp; 4'!CI21</f>
        <v>0</v>
      </c>
      <c r="L19" s="134">
        <f>'Appendix 16 &amp; 13 - Form 7 &amp; 4'!CJ21</f>
        <v>0</v>
      </c>
    </row>
    <row r="20" spans="1:12" ht="13.5" thickBot="1">
      <c r="A20" s="94" t="s">
        <v>1608</v>
      </c>
      <c r="B20" s="493">
        <f>'Appendix 16 &amp; 13 - Form 7 &amp; 4'!N21</f>
        <v>0</v>
      </c>
      <c r="D20" s="270" t="str">
        <f>'Appendix 16 &amp; 13 - Form 7 &amp; 4'!CK17</f>
        <v>NTS Data (Unmetered)</v>
      </c>
      <c r="E20" s="131">
        <f>'Appendix 16 &amp; 13 - Form 7 &amp; 4'!CK21</f>
        <v>0</v>
      </c>
      <c r="F20" s="780">
        <f>'Appendix 16 &amp; 13 - Form 7 &amp; 4'!CL21</f>
        <v>0</v>
      </c>
      <c r="G20" s="781"/>
      <c r="H20" s="110">
        <f>'Appendix 16 &amp; 13 - Form 7 &amp; 4'!CM21</f>
        <v>0</v>
      </c>
      <c r="I20" s="110">
        <f>'Appendix 16 &amp; 13 - Form 7 &amp; 4'!CN21</f>
        <v>0</v>
      </c>
      <c r="J20" s="110">
        <f>'Appendix 16 &amp; 13 - Form 7 &amp; 4'!CO21</f>
        <v>0</v>
      </c>
      <c r="K20" s="110">
        <f>'Appendix 16 &amp; 13 - Form 7 &amp; 4'!CP21</f>
        <v>0</v>
      </c>
      <c r="L20" s="134">
        <f>'Appendix 16 &amp; 13 - Form 7 &amp; 4'!CQ21</f>
        <v>0</v>
      </c>
    </row>
    <row r="21" spans="1:12" ht="13.5" thickBot="1">
      <c r="A21" s="94" t="s">
        <v>53</v>
      </c>
      <c r="B21" s="493">
        <f>'Appendix 16 &amp; 13 - Form 7 &amp; 4'!P21</f>
        <v>0</v>
      </c>
      <c r="D21" s="110" t="str">
        <f>'Appendix 16 &amp; 13 - Form 7 &amp; 4'!CR17</f>
        <v>NTS Data (PPM)</v>
      </c>
      <c r="E21" s="131">
        <f>'Appendix 16 &amp; 13 - Form 7 &amp; 4'!CR21</f>
        <v>0</v>
      </c>
      <c r="F21" s="780">
        <f>'Appendix 16 &amp; 13 - Form 7 &amp; 4'!CS21</f>
        <v>0</v>
      </c>
      <c r="G21" s="781"/>
      <c r="H21" s="110">
        <f>'Appendix 16 &amp; 13 - Form 7 &amp; 4'!CT21</f>
        <v>0</v>
      </c>
      <c r="I21" s="110">
        <f>'Appendix 16 &amp; 13 - Form 7 &amp; 4'!CU21</f>
        <v>0</v>
      </c>
      <c r="J21" s="110">
        <f>'Appendix 16 &amp; 13 - Form 7 &amp; 4'!CV21</f>
        <v>0</v>
      </c>
      <c r="K21" s="110">
        <f>'Appendix 16 &amp; 13 - Form 7 &amp; 4'!CW21</f>
        <v>0</v>
      </c>
      <c r="L21" s="134">
        <f>'Appendix 16 &amp; 13 - Form 7 &amp; 4'!CX21</f>
        <v>0</v>
      </c>
    </row>
    <row r="22" spans="1:12" ht="12.75">
      <c r="A22" s="95"/>
      <c r="B22" s="116"/>
      <c r="D22" s="110" t="str">
        <f>'Appendix 16 &amp; 13 - Form 7 &amp; 4'!CY17</f>
        <v>SPARE 1</v>
      </c>
      <c r="E22" s="131">
        <f>'Appendix 16 &amp; 13 - Form 7 &amp; 4'!CY21</f>
        <v>0</v>
      </c>
      <c r="F22" s="780">
        <f>'Appendix 16 &amp; 13 - Form 7 &amp; 4'!CZ21</f>
        <v>0</v>
      </c>
      <c r="G22" s="781"/>
      <c r="H22" s="110">
        <f>'Appendix 16 &amp; 13 - Form 7 &amp; 4'!DA21</f>
        <v>0</v>
      </c>
      <c r="I22" s="110">
        <f>'Appendix 16 &amp; 13 - Form 7 &amp; 4'!DB21</f>
        <v>0</v>
      </c>
      <c r="J22" s="110">
        <f>'Appendix 16 &amp; 13 - Form 7 &amp; 4'!DC21</f>
        <v>0</v>
      </c>
      <c r="K22" s="110">
        <f>'Appendix 16 &amp; 13 - Form 7 &amp; 4'!DD21</f>
        <v>0</v>
      </c>
      <c r="L22" s="134">
        <f>'Appendix 16 &amp; 13 - Form 7 &amp; 4'!DE21</f>
        <v>0</v>
      </c>
    </row>
    <row r="23" spans="4:12" ht="12.75">
      <c r="D23" s="110" t="str">
        <f>'Appendix 16 &amp; 13 - Form 7 &amp; 4'!DF17</f>
        <v>Targeted Transit BT to OLO.</v>
      </c>
      <c r="E23" s="131">
        <f>'Appendix 16 &amp; 13 - Form 7 &amp; 4'!DF21</f>
        <v>0</v>
      </c>
      <c r="F23" s="780">
        <f>'Appendix 16 &amp; 13 - Form 7 &amp; 4'!DG21</f>
        <v>0</v>
      </c>
      <c r="G23" s="781"/>
      <c r="H23" s="110">
        <f>'Appendix 16 &amp; 13 - Form 7 &amp; 4'!DH21</f>
        <v>0</v>
      </c>
      <c r="I23" s="110">
        <f>'Appendix 16 &amp; 13 - Form 7 &amp; 4'!DI21</f>
        <v>0</v>
      </c>
      <c r="J23" s="110">
        <f>'Appendix 16 &amp; 13 - Form 7 &amp; 4'!DJ21</f>
        <v>0</v>
      </c>
      <c r="K23" s="110">
        <f>'Appendix 16 &amp; 13 - Form 7 &amp; 4'!DK21</f>
        <v>0</v>
      </c>
      <c r="L23" s="134">
        <f>'Appendix 16 &amp; 13 - Form 7 &amp; 4'!DL21</f>
        <v>0</v>
      </c>
    </row>
    <row r="24" spans="4:12" ht="12.75">
      <c r="D24" s="110" t="str">
        <f>'Appendix 16 &amp; 13 - Form 7 &amp; 4'!DM17</f>
        <v>Targeted Transit BT to Transit Dest</v>
      </c>
      <c r="E24" s="131">
        <f>'Appendix 16 &amp; 13 - Form 7 &amp; 4'!DM21</f>
        <v>0</v>
      </c>
      <c r="F24" s="780">
        <f>'Appendix 16 &amp; 13 - Form 7 &amp; 4'!DN21</f>
        <v>0</v>
      </c>
      <c r="G24" s="781"/>
      <c r="H24" s="110">
        <f>'Appendix 16 &amp; 13 - Form 7 &amp; 4'!DO21</f>
        <v>0</v>
      </c>
      <c r="I24" s="110">
        <f>'Appendix 16 &amp; 13 - Form 7 &amp; 4'!DP21</f>
        <v>0</v>
      </c>
      <c r="J24" s="110">
        <f>'Appendix 16 &amp; 13 - Form 7 &amp; 4'!DQ21</f>
        <v>0</v>
      </c>
      <c r="K24" s="110">
        <f>'Appendix 16 &amp; 13 - Form 7 &amp; 4'!DR21</f>
        <v>0</v>
      </c>
      <c r="L24" s="134">
        <f>'Appendix 16 &amp; 13 - Form 7 &amp; 4'!DS21</f>
        <v>0</v>
      </c>
    </row>
    <row r="25" spans="4:12" ht="12.75">
      <c r="D25" s="110" t="str">
        <f>'Appendix 16 &amp; 13 - Form 7 &amp; 4'!DT17</f>
        <v>UKSELECT - ING</v>
      </c>
      <c r="E25" s="131">
        <f>'Appendix 16 &amp; 13 - Form 7 &amp; 4'!DT21</f>
        <v>0</v>
      </c>
      <c r="F25" s="780">
        <f>'Appendix 16 &amp; 13 - Form 7 &amp; 4'!DU21</f>
        <v>0</v>
      </c>
      <c r="G25" s="781"/>
      <c r="H25" s="110">
        <f>'Appendix 16 &amp; 13 - Form 7 &amp; 4'!DV21</f>
        <v>0</v>
      </c>
      <c r="I25" s="110">
        <f>'Appendix 16 &amp; 13 - Form 7 &amp; 4'!DW21</f>
        <v>0</v>
      </c>
      <c r="J25" s="110">
        <f>'Appendix 16 &amp; 13 - Form 7 &amp; 4'!DX21</f>
        <v>0</v>
      </c>
      <c r="K25" s="110">
        <f>'Appendix 16 &amp; 13 - Form 7 &amp; 4'!DY21</f>
        <v>0</v>
      </c>
      <c r="L25" s="134">
        <f>'Appendix 16 &amp; 13 - Form 7 &amp; 4'!DZ21</f>
        <v>0</v>
      </c>
    </row>
    <row r="26" spans="4:12" ht="12.75">
      <c r="D26" s="412" t="str">
        <f>'Appendix 16 &amp; 13 - Form 7 &amp; 4'!EA17</f>
        <v>118XXX DQ (BT to OLO)</v>
      </c>
      <c r="E26" s="413">
        <f>'Appendix 16 &amp; 13 - Form 7 &amp; 4'!EA21</f>
        <v>0</v>
      </c>
      <c r="F26" s="795">
        <f>'Appendix 16 &amp; 13 - Form 7 &amp; 4'!EB21</f>
        <v>0</v>
      </c>
      <c r="G26" s="796"/>
      <c r="H26" s="412">
        <f>'Appendix 16 &amp; 13 - Form 7 &amp; 4'!EC21</f>
        <v>0</v>
      </c>
      <c r="I26" s="412">
        <f>'Appendix 16 &amp; 13 - Form 7 &amp; 4'!ED21</f>
        <v>0</v>
      </c>
      <c r="J26" s="412">
        <f>'Appendix 16 &amp; 13 - Form 7 &amp; 4'!EE21</f>
        <v>0</v>
      </c>
      <c r="K26" s="412">
        <f>'Appendix 16 &amp; 13 - Form 7 &amp; 4'!EF21</f>
        <v>0</v>
      </c>
      <c r="L26" s="414">
        <f>'Appendix 16 &amp; 13 - Form 7 &amp; 4'!EG21</f>
        <v>0</v>
      </c>
    </row>
    <row r="27" spans="4:12" ht="12.75">
      <c r="D27" s="110" t="str">
        <f>'Appendix 16 &amp; 13 - Form 7 &amp; 4'!EH17</f>
        <v>NON-NTS Egress</v>
      </c>
      <c r="E27" s="131">
        <f>'Appendix 16 &amp; 13 - Form 7 &amp; 4'!EH21</f>
        <v>0</v>
      </c>
      <c r="F27" s="780">
        <f>'Appendix 16 &amp; 13 - Form 7 &amp; 4'!EI21</f>
        <v>0</v>
      </c>
      <c r="G27" s="781"/>
      <c r="H27" s="110">
        <f>'Appendix 16 &amp; 13 - Form 7 &amp; 4'!EJ21</f>
        <v>0</v>
      </c>
      <c r="I27" s="110">
        <f>'Appendix 16 &amp; 13 - Form 7 &amp; 4'!EK21</f>
        <v>0</v>
      </c>
      <c r="J27" s="110">
        <f>'Appendix 16 &amp; 13 - Form 7 &amp; 4'!EL21</f>
        <v>0</v>
      </c>
      <c r="K27" s="110">
        <f>'Appendix 16 &amp; 13 - Form 7 &amp; 4'!EM21</f>
        <v>0</v>
      </c>
      <c r="L27" s="134">
        <f>'Appendix 16 &amp; 13 - Form 7 &amp; 4'!EN21</f>
        <v>0</v>
      </c>
    </row>
    <row r="28" spans="4:12" ht="12.75">
      <c r="D28" s="412" t="str">
        <f>'Appendix 16 &amp; 13 - Form 7 &amp; 4'!EO17</f>
        <v>NTS Egress</v>
      </c>
      <c r="E28" s="413">
        <f>'Appendix 16 &amp; 13 - Form 7 &amp; 4'!EO21</f>
        <v>0</v>
      </c>
      <c r="F28" s="795">
        <f>'Appendix 16 &amp; 13 - Form 7 &amp; 4'!EP21</f>
        <v>0</v>
      </c>
      <c r="G28" s="796"/>
      <c r="H28" s="412">
        <f>'Appendix 16 &amp; 13 - Form 7 &amp; 4'!EQ21</f>
        <v>0</v>
      </c>
      <c r="I28" s="412">
        <f>'Appendix 16 &amp; 13 - Form 7 &amp; 4'!ER21</f>
        <v>0</v>
      </c>
      <c r="J28" s="412">
        <f>'Appendix 16 &amp; 13 - Form 7 &amp; 4'!ES21</f>
        <v>0</v>
      </c>
      <c r="K28" s="412">
        <f>'Appendix 16 &amp; 13 - Form 7 &amp; 4'!ET21</f>
        <v>0</v>
      </c>
      <c r="L28" s="414">
        <f>'Appendix 16 &amp; 13 - Form 7 &amp; 4'!EU21</f>
        <v>0</v>
      </c>
    </row>
    <row r="29" spans="4:12" ht="12.75">
      <c r="D29" s="412" t="str">
        <f>'Appendix 16 &amp; 13 - Form 7 &amp; 4'!EV17</f>
        <v>SPARE 2</v>
      </c>
      <c r="E29" s="413">
        <f>'Appendix 16 &amp; 13 - Form 7 &amp; 4'!EV21</f>
        <v>0</v>
      </c>
      <c r="F29" s="795">
        <f>'Appendix 16 &amp; 13 - Form 7 &amp; 4'!EW21</f>
        <v>0</v>
      </c>
      <c r="G29" s="796"/>
      <c r="H29" s="412">
        <f>'Appendix 16 &amp; 13 - Form 7 &amp; 4'!EX21</f>
        <v>0</v>
      </c>
      <c r="I29" s="412">
        <f>'Appendix 16 &amp; 13 - Form 7 &amp; 4'!EY21</f>
        <v>0</v>
      </c>
      <c r="J29" s="412">
        <f>'Appendix 16 &amp; 13 - Form 7 &amp; 4'!EZ21</f>
        <v>0</v>
      </c>
      <c r="K29" s="412">
        <f>'Appendix 16 &amp; 13 - Form 7 &amp; 4'!FA21</f>
        <v>0</v>
      </c>
      <c r="L29" s="414">
        <f>'Appendix 16 &amp; 13 - Form 7 &amp; 4'!FB21</f>
        <v>0</v>
      </c>
    </row>
    <row r="30" spans="4:12" ht="12.75">
      <c r="D30" s="110" t="str">
        <f>'Appendix 16 &amp; 13 - Form 7 &amp; 4'!FC17</f>
        <v>Targeted Transit OLO to BT</v>
      </c>
      <c r="E30" s="131">
        <f>'Appendix 16 &amp; 13 - Form 7 &amp; 4'!FC21</f>
        <v>0</v>
      </c>
      <c r="F30" s="782">
        <f>'Appendix 16 &amp; 13 - Form 7 &amp; 4'!FD21</f>
        <v>0</v>
      </c>
      <c r="G30" s="783"/>
      <c r="H30" s="110">
        <f>'Appendix 16 &amp; 13 - Form 7 &amp; 4'!FE21</f>
        <v>0</v>
      </c>
      <c r="I30" s="110">
        <f>'Appendix 16 &amp; 13 - Form 7 &amp; 4'!FF21</f>
        <v>0</v>
      </c>
      <c r="J30" s="110">
        <f>'Appendix 16 &amp; 13 - Form 7 &amp; 4'!FG21</f>
        <v>0</v>
      </c>
      <c r="K30" s="110">
        <f>'Appendix 16 &amp; 13 - Form 7 &amp; 4'!FH21</f>
        <v>0</v>
      </c>
      <c r="L30" s="134">
        <f>'Appendix 16 &amp; 13 - Form 7 &amp; 4'!FI21</f>
        <v>0</v>
      </c>
    </row>
    <row r="31" spans="4:12" ht="12.75">
      <c r="D31" s="270" t="str">
        <f>'Appendix 16 &amp; 13 - Form 7 &amp; 4'!FJ17</f>
        <v>UKSELECT - EGR</v>
      </c>
      <c r="E31" s="131">
        <f>'Appendix 16 &amp; 13 - Form 7 &amp; 4'!FJ21</f>
        <v>0</v>
      </c>
      <c r="F31" s="782">
        <f>'Appendix 16 &amp; 13 - Form 7 &amp; 4'!FK21</f>
        <v>0</v>
      </c>
      <c r="G31" s="783"/>
      <c r="H31" s="110">
        <f>'Appendix 16 &amp; 13 - Form 7 &amp; 4'!FL21</f>
        <v>0</v>
      </c>
      <c r="I31" s="110">
        <f>'Appendix 16 &amp; 13 - Form 7 &amp; 4'!FM21</f>
        <v>0</v>
      </c>
      <c r="J31" s="110">
        <f>'Appendix 16 &amp; 13 - Form 7 &amp; 4'!FN21</f>
        <v>0</v>
      </c>
      <c r="K31" s="110">
        <f>'Appendix 16 &amp; 13 - Form 7 &amp; 4'!FO21</f>
        <v>0</v>
      </c>
      <c r="L31" s="134">
        <f>'Appendix 16 &amp; 13 - Form 7 &amp; 4'!FP21</f>
        <v>0</v>
      </c>
    </row>
    <row r="32" spans="4:12" ht="12.75">
      <c r="D32" s="412" t="str">
        <f>'Appendix 16 &amp; 13 - Form 7 &amp; 4'!FQ17</f>
        <v>118XXX DQ (OLO to BT NON-TRANSIT)</v>
      </c>
      <c r="E32" s="413">
        <f>'Appendix 16 &amp; 13 - Form 7 &amp; 4'!FQ21</f>
        <v>0</v>
      </c>
      <c r="F32" s="767">
        <f>'Appendix 16 &amp; 13 - Form 7 &amp; 4'!FR21</f>
        <v>0</v>
      </c>
      <c r="G32" s="768"/>
      <c r="H32" s="412">
        <f>'Appendix 16 &amp; 13 - Form 7 &amp; 4'!FS1</f>
        <v>0</v>
      </c>
      <c r="I32" s="412">
        <f>'Appendix 16 &amp; 13 - Form 7 &amp; 4'!FT21</f>
        <v>0</v>
      </c>
      <c r="J32" s="412">
        <f>'Appendix 16 &amp; 13 - Form 7 &amp; 4'!FU21</f>
        <v>0</v>
      </c>
      <c r="K32" s="412">
        <f>'Appendix 16 &amp; 13 - Form 7 &amp; 4'!FV21</f>
        <v>0</v>
      </c>
      <c r="L32" s="414">
        <f>'Appendix 16 &amp; 13 - Form 7 &amp; 4'!FW21</f>
        <v>0</v>
      </c>
    </row>
    <row r="33" spans="4:12" ht="13.5" thickBot="1">
      <c r="D33" s="111" t="str">
        <f>'Appendix 16 &amp; 13 - Form 7 &amp; 4'!FX17</f>
        <v>118XXX DQ (OLO to BT TRANSIT)</v>
      </c>
      <c r="E33" s="132">
        <f>'Appendix 16 &amp; 13 - Form 7 &amp; 4'!FX21</f>
        <v>0</v>
      </c>
      <c r="F33" s="769">
        <f>'Appendix 16 &amp; 13 - Form 7 &amp; 4'!FY21</f>
        <v>0</v>
      </c>
      <c r="G33" s="770"/>
      <c r="H33" s="111">
        <f>'Appendix 16 &amp; 13 - Form 7 &amp; 4'!FZ21</f>
        <v>0</v>
      </c>
      <c r="I33" s="111">
        <f>'Appendix 16 &amp; 13 - Form 7 &amp; 4'!GA21</f>
        <v>0</v>
      </c>
      <c r="J33" s="111">
        <f>'Appendix 16 &amp; 13 - Form 7 &amp; 4'!GB21</f>
        <v>0</v>
      </c>
      <c r="K33" s="111">
        <f>'Appendix 16 &amp; 13 - Form 7 &amp; 4'!GC21</f>
        <v>0</v>
      </c>
      <c r="L33" s="135">
        <f>'Appendix 16 &amp; 13 - Form 7 &amp; 4'!GD21</f>
        <v>0</v>
      </c>
    </row>
    <row r="34" ht="13.5" thickBot="1"/>
    <row r="35" spans="4:12" ht="12.75">
      <c r="D35" s="109" t="s">
        <v>25</v>
      </c>
      <c r="E35" s="104"/>
      <c r="F35" s="98"/>
      <c r="G35" s="108"/>
      <c r="H35" s="109">
        <f>SUM(H15:H33)</f>
        <v>0</v>
      </c>
      <c r="I35" s="109">
        <f>SUM(I15:I33)</f>
        <v>0</v>
      </c>
      <c r="J35" s="109">
        <f>SUM(J15:J33)</f>
        <v>0</v>
      </c>
      <c r="K35" s="109">
        <f>SUM(K15:K33)</f>
        <v>0</v>
      </c>
      <c r="L35" s="109">
        <f>SUM(L15:L33)</f>
        <v>0</v>
      </c>
    </row>
    <row r="36" spans="4:12" ht="12.75">
      <c r="D36" s="110" t="s">
        <v>26</v>
      </c>
      <c r="E36" s="102"/>
      <c r="F36" s="93"/>
      <c r="G36" s="99">
        <f>G13</f>
        <v>0</v>
      </c>
      <c r="H36" s="110">
        <f>H13+G36</f>
        <v>0</v>
      </c>
      <c r="I36" s="110">
        <f>I13+H36</f>
        <v>0</v>
      </c>
      <c r="J36" s="110">
        <f>J13+I36</f>
        <v>0</v>
      </c>
      <c r="K36" s="110">
        <f>K13+J36</f>
        <v>0</v>
      </c>
      <c r="L36" s="110">
        <f>L13+K36</f>
        <v>0</v>
      </c>
    </row>
    <row r="37" spans="4:12" ht="13.5" thickBot="1">
      <c r="D37" s="111" t="s">
        <v>27</v>
      </c>
      <c r="E37" s="103"/>
      <c r="F37" s="100"/>
      <c r="G37" s="101"/>
      <c r="H37" s="259" t="str">
        <f>IF(H35=0,"0",(H35/(VLOOKUP(H36,'TC Table'!$A$1:$B$131,2,FALSE))))</f>
        <v>0</v>
      </c>
      <c r="I37" s="259" t="str">
        <f>IF(I35=0,"0",(I35/(VLOOKUP(I36,'TC Table'!$A$1:$B$131,2,FALSE))))</f>
        <v>0</v>
      </c>
      <c r="J37" s="259" t="str">
        <f>IF(J35=0,"0",(J35/(VLOOKUP(J36,'TC Table'!$A$1:$B$131,2,FALSE))))</f>
        <v>0</v>
      </c>
      <c r="K37" s="259" t="str">
        <f>IF(K35=0,"0",(K35/(VLOOKUP(K36,'TC Table'!$A$1:$B$131,2,FALSE))))</f>
        <v>0</v>
      </c>
      <c r="L37" s="259" t="str">
        <f>IF(L35=0,"0",(L35/(VLOOKUP(L36,'TC Table'!$A$1:$B$131,2,FALSE))))</f>
        <v>0</v>
      </c>
    </row>
  </sheetData>
  <sheetProtection/>
  <mergeCells count="26">
    <mergeCell ref="F30:G30"/>
    <mergeCell ref="E10:E12"/>
    <mergeCell ref="F10:F12"/>
    <mergeCell ref="F18:G18"/>
    <mergeCell ref="F19:G19"/>
    <mergeCell ref="F25:G25"/>
    <mergeCell ref="F26:G26"/>
    <mergeCell ref="F27:G27"/>
    <mergeCell ref="F28:G28"/>
    <mergeCell ref="F29:G29"/>
    <mergeCell ref="L10:L12"/>
    <mergeCell ref="F14:G14"/>
    <mergeCell ref="F15:G15"/>
    <mergeCell ref="F20:G20"/>
    <mergeCell ref="G10:G12"/>
    <mergeCell ref="K10:K12"/>
    <mergeCell ref="F32:G32"/>
    <mergeCell ref="F33:G33"/>
    <mergeCell ref="A10:D12"/>
    <mergeCell ref="F21:G21"/>
    <mergeCell ref="F22:G22"/>
    <mergeCell ref="F23:G23"/>
    <mergeCell ref="F24:G24"/>
    <mergeCell ref="F16:G16"/>
    <mergeCell ref="F17:G17"/>
    <mergeCell ref="F31:G31"/>
  </mergeCells>
  <printOptions/>
  <pageMargins left="0.75" right="0.75" top="1" bottom="1" header="0.5" footer="0.5"/>
  <pageSetup horizontalDpi="600" verticalDpi="600" orientation="landscape" paperSize="9" scale="86" r:id="rId3"/>
  <headerFooter alignWithMargins="0">
    <oddHeader>&amp;CBT NETWORK INTERCONNECTION PROVISIONING MANUAL
____________________________________________________________________________________________________</oddHeader>
    <oddFooter>&amp;CIN CONFIDENCE BT and OPERATOR&amp;R--------------------------------------------------------------------------------------------------------------------------------
Combined Route  Capacity Profile and Traffic Forecast</oddFooter>
  </headerFooter>
  <colBreaks count="1" manualBreakCount="1">
    <brk id="13"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zoomScale="75" zoomScaleNormal="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E4" sqref="E4:E9"/>
    </sheetView>
  </sheetViews>
  <sheetFormatPr defaultColWidth="9.00390625" defaultRowHeight="12.75"/>
  <cols>
    <col min="1" max="1" width="19.375" style="143" customWidth="1"/>
    <col min="2" max="2" width="17.125" style="143" customWidth="1"/>
    <col min="3" max="3" width="26.625" style="143" customWidth="1"/>
    <col min="4" max="4" width="26.625" style="149" customWidth="1"/>
    <col min="5" max="5" width="24.375" style="149" customWidth="1"/>
    <col min="6" max="6" width="28.125" style="149" customWidth="1"/>
    <col min="7" max="7" width="22.25390625" style="143" customWidth="1"/>
    <col min="8" max="8" width="39.625" style="143" customWidth="1"/>
    <col min="9" max="16384" width="9.125" style="143" customWidth="1"/>
  </cols>
  <sheetData>
    <row r="1" spans="1:6" s="139" customFormat="1" ht="40.5" customHeight="1" thickBot="1">
      <c r="A1" s="830" t="s">
        <v>1557</v>
      </c>
      <c r="B1" s="831"/>
      <c r="C1" s="136" t="s">
        <v>657</v>
      </c>
      <c r="D1" s="137" t="s">
        <v>1558</v>
      </c>
      <c r="E1" s="137" t="s">
        <v>1559</v>
      </c>
      <c r="F1" s="138"/>
    </row>
    <row r="2" spans="1:8" ht="93" customHeight="1" thickBot="1">
      <c r="A2" s="140" t="s">
        <v>176</v>
      </c>
      <c r="B2" s="140" t="s">
        <v>1560</v>
      </c>
      <c r="C2" s="141" t="s">
        <v>1561</v>
      </c>
      <c r="D2" s="142" t="s">
        <v>1562</v>
      </c>
      <c r="E2" s="142" t="s">
        <v>1563</v>
      </c>
      <c r="F2" s="142" t="s">
        <v>1564</v>
      </c>
      <c r="G2" s="141" t="s">
        <v>14</v>
      </c>
      <c r="H2" s="141" t="s">
        <v>15</v>
      </c>
    </row>
    <row r="3" spans="1:8" ht="41.25" customHeight="1" thickBot="1">
      <c r="A3" s="144" t="s">
        <v>16</v>
      </c>
      <c r="B3" s="145"/>
      <c r="C3" s="145" t="s">
        <v>1565</v>
      </c>
      <c r="D3" s="150" t="s">
        <v>1566</v>
      </c>
      <c r="E3" s="146" t="s">
        <v>1567</v>
      </c>
      <c r="F3" s="146"/>
      <c r="G3" s="145" t="s">
        <v>17</v>
      </c>
      <c r="H3" s="357" t="s">
        <v>18</v>
      </c>
    </row>
    <row r="4" spans="1:8" ht="42.75" customHeight="1">
      <c r="A4" s="809" t="s">
        <v>19</v>
      </c>
      <c r="B4" s="359" t="s">
        <v>1568</v>
      </c>
      <c r="C4" s="360" t="s">
        <v>746</v>
      </c>
      <c r="D4" s="151" t="s">
        <v>1391</v>
      </c>
      <c r="E4" s="803" t="s">
        <v>1569</v>
      </c>
      <c r="F4" s="803" t="s">
        <v>1570</v>
      </c>
      <c r="G4" s="823" t="s">
        <v>17</v>
      </c>
      <c r="H4" s="362" t="s">
        <v>18</v>
      </c>
    </row>
    <row r="5" spans="1:8" ht="18.75" customHeight="1">
      <c r="A5" s="832"/>
      <c r="B5" s="359" t="s">
        <v>1571</v>
      </c>
      <c r="C5" s="359"/>
      <c r="D5" s="363" t="s">
        <v>1572</v>
      </c>
      <c r="E5" s="833"/>
      <c r="F5" s="833"/>
      <c r="G5" s="837"/>
      <c r="H5" s="364"/>
    </row>
    <row r="6" spans="1:8" ht="25.5">
      <c r="A6" s="832"/>
      <c r="B6" s="359" t="s">
        <v>1573</v>
      </c>
      <c r="C6" s="365" t="s">
        <v>658</v>
      </c>
      <c r="D6" s="366" t="s">
        <v>659</v>
      </c>
      <c r="E6" s="833"/>
      <c r="F6" s="833"/>
      <c r="G6" s="837"/>
      <c r="H6" s="364"/>
    </row>
    <row r="7" spans="1:8" ht="18.75" customHeight="1">
      <c r="A7" s="832"/>
      <c r="B7" s="359" t="s">
        <v>1574</v>
      </c>
      <c r="C7" s="367"/>
      <c r="D7" s="368" t="s">
        <v>1578</v>
      </c>
      <c r="E7" s="833"/>
      <c r="F7" s="833"/>
      <c r="G7" s="837"/>
      <c r="H7" s="364"/>
    </row>
    <row r="8" spans="1:8" ht="28.5" customHeight="1">
      <c r="A8" s="832"/>
      <c r="B8" s="359"/>
      <c r="C8" s="359" t="s">
        <v>1575</v>
      </c>
      <c r="D8" s="363" t="s">
        <v>1576</v>
      </c>
      <c r="E8" s="833"/>
      <c r="F8" s="833"/>
      <c r="G8" s="837"/>
      <c r="H8" s="364"/>
    </row>
    <row r="9" spans="1:8" s="152" customFormat="1" ht="33" customHeight="1" thickBot="1">
      <c r="A9" s="826"/>
      <c r="B9" s="369"/>
      <c r="C9" s="415" t="s">
        <v>182</v>
      </c>
      <c r="D9" s="370" t="s">
        <v>1566</v>
      </c>
      <c r="E9" s="834"/>
      <c r="F9" s="834"/>
      <c r="G9" s="836"/>
      <c r="H9" s="371"/>
    </row>
    <row r="10" spans="1:8" ht="38.25">
      <c r="A10" s="809" t="s">
        <v>20</v>
      </c>
      <c r="B10" s="360" t="s">
        <v>1577</v>
      </c>
      <c r="C10" s="358" t="s">
        <v>117</v>
      </c>
      <c r="D10" s="147" t="s">
        <v>1392</v>
      </c>
      <c r="E10" s="803" t="s">
        <v>1569</v>
      </c>
      <c r="F10" s="803" t="s">
        <v>1570</v>
      </c>
      <c r="G10" s="823" t="s">
        <v>178</v>
      </c>
      <c r="H10" s="797" t="s">
        <v>18</v>
      </c>
    </row>
    <row r="11" spans="1:8" ht="29.25" customHeight="1">
      <c r="A11" s="824"/>
      <c r="B11" s="373"/>
      <c r="C11" s="374" t="s">
        <v>660</v>
      </c>
      <c r="D11" s="147"/>
      <c r="E11" s="821"/>
      <c r="F11" s="821"/>
      <c r="G11" s="810"/>
      <c r="H11" s="815"/>
    </row>
    <row r="12" spans="1:8" ht="29.25" customHeight="1" thickBot="1">
      <c r="A12" s="825"/>
      <c r="B12" s="377"/>
      <c r="C12" s="416" t="s">
        <v>183</v>
      </c>
      <c r="D12" s="295"/>
      <c r="E12" s="822"/>
      <c r="F12" s="822"/>
      <c r="G12" s="811"/>
      <c r="H12" s="816"/>
    </row>
    <row r="13" spans="1:8" ht="51" customHeight="1">
      <c r="A13" s="806" t="s">
        <v>1579</v>
      </c>
      <c r="B13" s="381" t="s">
        <v>1580</v>
      </c>
      <c r="C13" s="380" t="s">
        <v>662</v>
      </c>
      <c r="D13" s="148" t="s">
        <v>1392</v>
      </c>
      <c r="E13" s="803" t="s">
        <v>1569</v>
      </c>
      <c r="F13" s="803" t="s">
        <v>1570</v>
      </c>
      <c r="G13" s="823" t="s">
        <v>178</v>
      </c>
      <c r="H13" s="797" t="s">
        <v>18</v>
      </c>
    </row>
    <row r="14" spans="1:8" ht="51" customHeight="1">
      <c r="A14" s="824"/>
      <c r="B14" s="373" t="s">
        <v>1581</v>
      </c>
      <c r="C14" s="374" t="s">
        <v>660</v>
      </c>
      <c r="D14" s="147"/>
      <c r="E14" s="821"/>
      <c r="F14" s="821"/>
      <c r="G14" s="810"/>
      <c r="H14" s="815"/>
    </row>
    <row r="15" spans="1:8" ht="32.25" customHeight="1" thickBot="1">
      <c r="A15" s="825"/>
      <c r="B15" s="377"/>
      <c r="C15" s="416" t="s">
        <v>183</v>
      </c>
      <c r="D15" s="295"/>
      <c r="E15" s="822"/>
      <c r="F15" s="822"/>
      <c r="G15" s="811"/>
      <c r="H15" s="816"/>
    </row>
    <row r="16" spans="1:8" ht="41.25" customHeight="1">
      <c r="A16" s="824" t="s">
        <v>21</v>
      </c>
      <c r="B16" s="372"/>
      <c r="C16" s="824" t="s">
        <v>1582</v>
      </c>
      <c r="D16" s="821" t="s">
        <v>1583</v>
      </c>
      <c r="E16" s="803" t="s">
        <v>54</v>
      </c>
      <c r="F16" s="366" t="s">
        <v>1584</v>
      </c>
      <c r="G16" s="824" t="s">
        <v>62</v>
      </c>
      <c r="H16" s="815" t="s">
        <v>63</v>
      </c>
    </row>
    <row r="17" spans="1:8" ht="21.75" customHeight="1">
      <c r="A17" s="824"/>
      <c r="B17" s="372"/>
      <c r="C17" s="824"/>
      <c r="D17" s="821"/>
      <c r="E17" s="821"/>
      <c r="F17" s="382" t="s">
        <v>1585</v>
      </c>
      <c r="G17" s="824"/>
      <c r="H17" s="815"/>
    </row>
    <row r="18" spans="1:8" ht="36.75" customHeight="1">
      <c r="A18" s="824"/>
      <c r="B18" s="372"/>
      <c r="C18" s="824"/>
      <c r="D18" s="821"/>
      <c r="E18" s="821"/>
      <c r="F18" s="382" t="s">
        <v>1586</v>
      </c>
      <c r="G18" s="824"/>
      <c r="H18" s="815"/>
    </row>
    <row r="19" spans="1:8" ht="24.75" customHeight="1" thickBot="1">
      <c r="A19" s="825"/>
      <c r="B19" s="376"/>
      <c r="C19" s="824"/>
      <c r="D19" s="821"/>
      <c r="E19" s="822"/>
      <c r="F19" s="383" t="s">
        <v>1587</v>
      </c>
      <c r="G19" s="825"/>
      <c r="H19" s="816"/>
    </row>
    <row r="20" spans="1:8" ht="24.75" customHeight="1">
      <c r="A20" s="806" t="s">
        <v>64</v>
      </c>
      <c r="B20" s="800" t="s">
        <v>1588</v>
      </c>
      <c r="C20" s="384"/>
      <c r="D20" s="361"/>
      <c r="E20" s="803" t="s">
        <v>1569</v>
      </c>
      <c r="F20" s="803" t="s">
        <v>1570</v>
      </c>
      <c r="G20" s="823" t="s">
        <v>17</v>
      </c>
      <c r="H20" s="797" t="s">
        <v>18</v>
      </c>
    </row>
    <row r="21" spans="1:8" ht="55.5" customHeight="1" thickBot="1">
      <c r="A21" s="826"/>
      <c r="B21" s="828"/>
      <c r="C21" s="385" t="s">
        <v>661</v>
      </c>
      <c r="D21" s="378" t="s">
        <v>1578</v>
      </c>
      <c r="E21" s="822"/>
      <c r="F21" s="835"/>
      <c r="G21" s="836"/>
      <c r="H21" s="829"/>
    </row>
    <row r="22" spans="1:8" ht="24.75" customHeight="1">
      <c r="A22" s="809" t="s">
        <v>115</v>
      </c>
      <c r="B22" s="827"/>
      <c r="C22" s="384"/>
      <c r="D22" s="361"/>
      <c r="E22" s="803" t="s">
        <v>1569</v>
      </c>
      <c r="F22" s="803" t="s">
        <v>1570</v>
      </c>
      <c r="G22" s="823" t="s">
        <v>178</v>
      </c>
      <c r="H22" s="797" t="s">
        <v>18</v>
      </c>
    </row>
    <row r="23" spans="1:8" ht="55.5" customHeight="1" thickBot="1">
      <c r="A23" s="826"/>
      <c r="B23" s="828"/>
      <c r="C23" s="385" t="s">
        <v>116</v>
      </c>
      <c r="D23" s="378" t="s">
        <v>1578</v>
      </c>
      <c r="E23" s="822"/>
      <c r="F23" s="835"/>
      <c r="G23" s="836"/>
      <c r="H23" s="829"/>
    </row>
    <row r="24" spans="1:8" ht="39" customHeight="1">
      <c r="A24" s="809" t="s">
        <v>65</v>
      </c>
      <c r="B24" s="358"/>
      <c r="C24" s="386" t="s">
        <v>1589</v>
      </c>
      <c r="D24" s="363" t="s">
        <v>1566</v>
      </c>
      <c r="E24" s="820" t="s">
        <v>1567</v>
      </c>
      <c r="F24" s="817" t="s">
        <v>1590</v>
      </c>
      <c r="G24" s="812" t="s">
        <v>17</v>
      </c>
      <c r="H24" s="797" t="s">
        <v>18</v>
      </c>
    </row>
    <row r="25" spans="1:8" ht="39" customHeight="1">
      <c r="A25" s="810"/>
      <c r="B25" s="375"/>
      <c r="C25" s="372" t="s">
        <v>1620</v>
      </c>
      <c r="D25" s="366" t="s">
        <v>1578</v>
      </c>
      <c r="E25" s="821"/>
      <c r="F25" s="818"/>
      <c r="G25" s="813"/>
      <c r="H25" s="815"/>
    </row>
    <row r="26" spans="1:8" ht="39" customHeight="1" thickBot="1">
      <c r="A26" s="811"/>
      <c r="B26" s="379"/>
      <c r="C26" s="376" t="s">
        <v>1591</v>
      </c>
      <c r="D26" s="378"/>
      <c r="E26" s="822"/>
      <c r="F26" s="819"/>
      <c r="G26" s="814"/>
      <c r="H26" s="816"/>
    </row>
    <row r="27" spans="1:8" ht="26.25" customHeight="1" thickBot="1">
      <c r="A27" s="387" t="s">
        <v>1623</v>
      </c>
      <c r="B27" s="387"/>
      <c r="C27" s="388" t="s">
        <v>1623</v>
      </c>
      <c r="D27" s="389" t="s">
        <v>1566</v>
      </c>
      <c r="E27" s="389" t="s">
        <v>1567</v>
      </c>
      <c r="F27" s="389"/>
      <c r="G27" s="390" t="s">
        <v>17</v>
      </c>
      <c r="H27" s="391" t="s">
        <v>18</v>
      </c>
    </row>
    <row r="28" spans="1:8" ht="25.5" customHeight="1" thickBot="1">
      <c r="A28" s="387" t="s">
        <v>66</v>
      </c>
      <c r="B28" s="387"/>
      <c r="C28" s="387" t="s">
        <v>1653</v>
      </c>
      <c r="D28" s="389" t="s">
        <v>1566</v>
      </c>
      <c r="E28" s="389" t="s">
        <v>1567</v>
      </c>
      <c r="F28" s="389"/>
      <c r="G28" s="390" t="s">
        <v>178</v>
      </c>
      <c r="H28" s="391" t="s">
        <v>18</v>
      </c>
    </row>
    <row r="29" spans="1:8" ht="30.75" customHeight="1" thickBot="1">
      <c r="A29" s="387" t="s">
        <v>119</v>
      </c>
      <c r="B29" s="380"/>
      <c r="C29" s="380" t="s">
        <v>1623</v>
      </c>
      <c r="D29" s="361" t="s">
        <v>1566</v>
      </c>
      <c r="E29" s="389" t="s">
        <v>1567</v>
      </c>
      <c r="F29" s="389" t="s">
        <v>121</v>
      </c>
      <c r="G29" s="390" t="s">
        <v>17</v>
      </c>
      <c r="H29" s="391" t="s">
        <v>18</v>
      </c>
    </row>
    <row r="30" spans="1:8" ht="52.5" customHeight="1">
      <c r="A30" s="800" t="s">
        <v>120</v>
      </c>
      <c r="B30" s="380"/>
      <c r="C30" s="392" t="s">
        <v>125</v>
      </c>
      <c r="D30" s="148" t="s">
        <v>1391</v>
      </c>
      <c r="E30" s="803" t="s">
        <v>1567</v>
      </c>
      <c r="F30" s="803" t="s">
        <v>122</v>
      </c>
      <c r="G30" s="806" t="s">
        <v>62</v>
      </c>
      <c r="H30" s="797" t="s">
        <v>18</v>
      </c>
    </row>
    <row r="31" spans="1:8" ht="1.5" customHeight="1">
      <c r="A31" s="801"/>
      <c r="B31" s="372"/>
      <c r="C31" s="291"/>
      <c r="D31" s="292"/>
      <c r="E31" s="804"/>
      <c r="F31" s="804"/>
      <c r="G31" s="807"/>
      <c r="H31" s="798"/>
    </row>
    <row r="32" spans="1:8" ht="25.5">
      <c r="A32" s="801"/>
      <c r="B32" s="393"/>
      <c r="C32" s="293"/>
      <c r="D32" s="366" t="s">
        <v>1576</v>
      </c>
      <c r="E32" s="804"/>
      <c r="F32" s="804"/>
      <c r="G32" s="807"/>
      <c r="H32" s="798"/>
    </row>
    <row r="33" spans="1:8" ht="25.5">
      <c r="A33" s="801"/>
      <c r="B33" s="393"/>
      <c r="C33" s="293" t="s">
        <v>658</v>
      </c>
      <c r="D33" s="294" t="s">
        <v>1578</v>
      </c>
      <c r="E33" s="804"/>
      <c r="F33" s="804"/>
      <c r="G33" s="807"/>
      <c r="H33" s="798"/>
    </row>
    <row r="34" spans="1:8" ht="12.75">
      <c r="A34" s="801"/>
      <c r="B34" s="393"/>
      <c r="C34" s="291"/>
      <c r="D34" s="147"/>
      <c r="E34" s="804"/>
      <c r="F34" s="804"/>
      <c r="G34" s="807"/>
      <c r="H34" s="798"/>
    </row>
    <row r="35" spans="1:8" ht="25.5">
      <c r="A35" s="801"/>
      <c r="B35" s="393"/>
      <c r="C35" s="291" t="s">
        <v>1575</v>
      </c>
      <c r="D35" s="292" t="s">
        <v>659</v>
      </c>
      <c r="E35" s="804"/>
      <c r="F35" s="804"/>
      <c r="G35" s="807"/>
      <c r="H35" s="798"/>
    </row>
    <row r="36" spans="1:8" ht="26.25" thickBot="1">
      <c r="A36" s="802"/>
      <c r="B36" s="394"/>
      <c r="C36" s="290" t="s">
        <v>1565</v>
      </c>
      <c r="D36" s="295" t="s">
        <v>1566</v>
      </c>
      <c r="E36" s="805"/>
      <c r="F36" s="805"/>
      <c r="G36" s="808"/>
      <c r="H36" s="799"/>
    </row>
    <row r="37" spans="1:8" ht="26.25" thickBot="1">
      <c r="A37" s="395" t="s">
        <v>624</v>
      </c>
      <c r="B37" s="395"/>
      <c r="C37" s="387" t="s">
        <v>625</v>
      </c>
      <c r="D37" s="396" t="s">
        <v>1391</v>
      </c>
      <c r="E37" s="397" t="s">
        <v>1567</v>
      </c>
      <c r="F37" s="396" t="s">
        <v>622</v>
      </c>
      <c r="G37" s="395" t="s">
        <v>17</v>
      </c>
      <c r="H37" s="391" t="s">
        <v>18</v>
      </c>
    </row>
    <row r="38" spans="1:8" ht="26.25" thickBot="1">
      <c r="A38" s="395" t="s">
        <v>623</v>
      </c>
      <c r="B38" s="395"/>
      <c r="C38" s="387" t="s">
        <v>631</v>
      </c>
      <c r="D38" s="396" t="s">
        <v>1392</v>
      </c>
      <c r="E38" s="397" t="s">
        <v>1567</v>
      </c>
      <c r="F38" s="396" t="s">
        <v>622</v>
      </c>
      <c r="G38" s="395" t="s">
        <v>17</v>
      </c>
      <c r="H38" s="391" t="s">
        <v>18</v>
      </c>
    </row>
  </sheetData>
  <sheetProtection/>
  <mergeCells count="43">
    <mergeCell ref="A20:A21"/>
    <mergeCell ref="B20:B21"/>
    <mergeCell ref="E20:E21"/>
    <mergeCell ref="F20:F21"/>
    <mergeCell ref="F4:F9"/>
    <mergeCell ref="G4:G9"/>
    <mergeCell ref="F22:F23"/>
    <mergeCell ref="G22:G23"/>
    <mergeCell ref="G16:G19"/>
    <mergeCell ref="H16:H19"/>
    <mergeCell ref="H13:H15"/>
    <mergeCell ref="G13:G15"/>
    <mergeCell ref="F13:F15"/>
    <mergeCell ref="G20:G21"/>
    <mergeCell ref="A1:B1"/>
    <mergeCell ref="A10:A12"/>
    <mergeCell ref="A13:A15"/>
    <mergeCell ref="A4:A9"/>
    <mergeCell ref="E4:E9"/>
    <mergeCell ref="D16:D19"/>
    <mergeCell ref="C16:C19"/>
    <mergeCell ref="E10:E12"/>
    <mergeCell ref="E13:E15"/>
    <mergeCell ref="H10:H12"/>
    <mergeCell ref="G10:G12"/>
    <mergeCell ref="A16:A19"/>
    <mergeCell ref="E16:E19"/>
    <mergeCell ref="F10:F12"/>
    <mergeCell ref="A22:A23"/>
    <mergeCell ref="B22:B23"/>
    <mergeCell ref="E22:E23"/>
    <mergeCell ref="H22:H23"/>
    <mergeCell ref="H20:H21"/>
    <mergeCell ref="H30:H36"/>
    <mergeCell ref="A30:A36"/>
    <mergeCell ref="E30:E36"/>
    <mergeCell ref="F30:F36"/>
    <mergeCell ref="G30:G36"/>
    <mergeCell ref="A24:A26"/>
    <mergeCell ref="G24:G26"/>
    <mergeCell ref="H24:H26"/>
    <mergeCell ref="F24:F26"/>
    <mergeCell ref="E24:E26"/>
  </mergeCells>
  <printOptions/>
  <pageMargins left="0.7480314960629921" right="0.7480314960629921" top="0.984251968503937" bottom="0.984251968503937" header="0.5118110236220472" footer="0.5118110236220472"/>
  <pageSetup fitToHeight="1" fitToWidth="1" horizontalDpi="300" verticalDpi="300" orientation="portrait" paperSize="9" scale="42" r:id="rId3"/>
  <headerFooter alignWithMargins="0">
    <oddHeader>&amp;CBT NETWORK INTERCONNECT PROVISIONING MANUAL
------------------------------------------------------------------------------------------------------------------------------------------------------------------------------</oddHeader>
    <oddFooter>&amp;R----------------------------------------------------------------------------------
(Post Links Review) Rte - Tfc Types
Issue: 4.8
Date: Dec 2009</oddFooter>
  </headerFooter>
  <legacyDrawing r:id="rId2"/>
</worksheet>
</file>

<file path=xl/worksheets/sheet5.xml><?xml version="1.0" encoding="utf-8"?>
<worksheet xmlns="http://schemas.openxmlformats.org/spreadsheetml/2006/main" xmlns:r="http://schemas.openxmlformats.org/officeDocument/2006/relationships">
  <dimension ref="A1:I14"/>
  <sheetViews>
    <sheetView zoomScale="75" zoomScaleNormal="75" workbookViewId="0" topLeftCell="A3">
      <selection activeCell="A3" sqref="A3"/>
    </sheetView>
  </sheetViews>
  <sheetFormatPr defaultColWidth="9.00390625" defaultRowHeight="12.75"/>
  <cols>
    <col min="1" max="1" width="12.75390625" style="616" customWidth="1"/>
    <col min="2" max="2" width="14.00390625" style="616" customWidth="1"/>
    <col min="3" max="3" width="31.375" style="617" customWidth="1"/>
    <col min="4" max="4" width="22.375" style="607" bestFit="1" customWidth="1"/>
    <col min="5" max="5" width="20.375" style="607" customWidth="1"/>
    <col min="6" max="6" width="21.375" style="607" customWidth="1"/>
    <col min="7" max="7" width="19.875" style="607" customWidth="1"/>
    <col min="8" max="8" width="19.625" style="0" customWidth="1"/>
    <col min="9" max="9" width="20.25390625" style="0" customWidth="1"/>
  </cols>
  <sheetData>
    <row r="1" spans="1:3" ht="18">
      <c r="A1" s="606" t="s">
        <v>1039</v>
      </c>
      <c r="B1" s="606"/>
      <c r="C1" s="606"/>
    </row>
    <row r="2" spans="1:9" ht="59.25" customHeight="1">
      <c r="A2" s="838" t="s">
        <v>30</v>
      </c>
      <c r="B2" s="839"/>
      <c r="C2" s="839"/>
      <c r="D2" s="839"/>
      <c r="E2" s="839"/>
      <c r="F2" s="839"/>
      <c r="G2" s="839"/>
      <c r="H2" s="839"/>
      <c r="I2" s="839"/>
    </row>
    <row r="3" spans="1:3" ht="18.75" thickBot="1">
      <c r="A3" s="606"/>
      <c r="B3" s="606"/>
      <c r="C3" s="606"/>
    </row>
    <row r="4" spans="1:9" s="638" customFormat="1" ht="32.25" thickBot="1">
      <c r="A4" s="634" t="s">
        <v>991</v>
      </c>
      <c r="B4" s="635" t="s">
        <v>1030</v>
      </c>
      <c r="C4" s="635" t="s">
        <v>992</v>
      </c>
      <c r="D4" s="636" t="s">
        <v>993</v>
      </c>
      <c r="E4" s="636" t="s">
        <v>994</v>
      </c>
      <c r="F4" s="636" t="s">
        <v>995</v>
      </c>
      <c r="G4" s="636" t="s">
        <v>996</v>
      </c>
      <c r="H4" s="636" t="s">
        <v>997</v>
      </c>
      <c r="I4" s="637" t="s">
        <v>998</v>
      </c>
    </row>
    <row r="5" spans="1:9" ht="51">
      <c r="A5" s="623">
        <v>1</v>
      </c>
      <c r="B5" s="619" t="s">
        <v>1031</v>
      </c>
      <c r="C5" s="620" t="s">
        <v>999</v>
      </c>
      <c r="D5" s="621" t="s">
        <v>1000</v>
      </c>
      <c r="E5" s="622" t="s">
        <v>1001</v>
      </c>
      <c r="F5" s="622" t="s">
        <v>1001</v>
      </c>
      <c r="G5" s="622" t="s">
        <v>1001</v>
      </c>
      <c r="H5" s="622" t="s">
        <v>1001</v>
      </c>
      <c r="I5" s="624" t="s">
        <v>1001</v>
      </c>
    </row>
    <row r="6" spans="1:9" ht="51">
      <c r="A6" s="625">
        <v>2</v>
      </c>
      <c r="B6" s="608" t="s">
        <v>1031</v>
      </c>
      <c r="C6" s="609" t="s">
        <v>1002</v>
      </c>
      <c r="D6" s="615" t="s">
        <v>1003</v>
      </c>
      <c r="E6" s="615" t="s">
        <v>1000</v>
      </c>
      <c r="F6" s="610" t="s">
        <v>1001</v>
      </c>
      <c r="G6" s="610" t="s">
        <v>1001</v>
      </c>
      <c r="H6" s="610" t="s">
        <v>1001</v>
      </c>
      <c r="I6" s="626" t="s">
        <v>1001</v>
      </c>
    </row>
    <row r="7" spans="1:9" ht="38.25">
      <c r="A7" s="625">
        <v>3</v>
      </c>
      <c r="B7" s="608" t="s">
        <v>1031</v>
      </c>
      <c r="C7" s="609" t="s">
        <v>1004</v>
      </c>
      <c r="D7" s="613" t="s">
        <v>1005</v>
      </c>
      <c r="E7" s="615" t="s">
        <v>1006</v>
      </c>
      <c r="F7" s="610" t="s">
        <v>1001</v>
      </c>
      <c r="G7" s="610" t="s">
        <v>1001</v>
      </c>
      <c r="H7" s="610" t="s">
        <v>1001</v>
      </c>
      <c r="I7" s="626" t="s">
        <v>1001</v>
      </c>
    </row>
    <row r="8" spans="1:9" ht="76.5">
      <c r="A8" s="625">
        <v>4</v>
      </c>
      <c r="B8" s="608" t="s">
        <v>1040</v>
      </c>
      <c r="C8" s="611" t="s">
        <v>1007</v>
      </c>
      <c r="D8" s="615" t="s">
        <v>1008</v>
      </c>
      <c r="E8" s="615" t="s">
        <v>1009</v>
      </c>
      <c r="F8" s="610" t="s">
        <v>1001</v>
      </c>
      <c r="G8" s="610" t="s">
        <v>1001</v>
      </c>
      <c r="H8" s="610" t="s">
        <v>1001</v>
      </c>
      <c r="I8" s="626" t="s">
        <v>1001</v>
      </c>
    </row>
    <row r="9" spans="1:9" ht="89.25">
      <c r="A9" s="625">
        <v>5</v>
      </c>
      <c r="B9" s="608" t="s">
        <v>1031</v>
      </c>
      <c r="C9" s="609" t="s">
        <v>1010</v>
      </c>
      <c r="D9" s="613" t="s">
        <v>1011</v>
      </c>
      <c r="E9" s="613" t="s">
        <v>1028</v>
      </c>
      <c r="F9" s="615" t="s">
        <v>1009</v>
      </c>
      <c r="G9" s="610" t="s">
        <v>1001</v>
      </c>
      <c r="H9" s="610" t="s">
        <v>1001</v>
      </c>
      <c r="I9" s="626" t="s">
        <v>1001</v>
      </c>
    </row>
    <row r="10" spans="1:9" ht="114.75">
      <c r="A10" s="625">
        <v>6</v>
      </c>
      <c r="B10" s="608" t="s">
        <v>1040</v>
      </c>
      <c r="C10" s="609" t="s">
        <v>1012</v>
      </c>
      <c r="D10" s="612" t="s">
        <v>1013</v>
      </c>
      <c r="E10" s="613" t="s">
        <v>1014</v>
      </c>
      <c r="F10" s="613" t="s">
        <v>1015</v>
      </c>
      <c r="G10" s="614" t="s">
        <v>1016</v>
      </c>
      <c r="H10" s="610" t="s">
        <v>1001</v>
      </c>
      <c r="I10" s="626" t="s">
        <v>1001</v>
      </c>
    </row>
    <row r="11" spans="1:9" ht="134.25" customHeight="1">
      <c r="A11" s="625" t="s">
        <v>1037</v>
      </c>
      <c r="B11" s="608" t="s">
        <v>1032</v>
      </c>
      <c r="C11" s="639" t="s">
        <v>48</v>
      </c>
      <c r="D11" s="614" t="s">
        <v>1034</v>
      </c>
      <c r="E11" s="640" t="s">
        <v>49</v>
      </c>
      <c r="F11" s="610" t="s">
        <v>1001</v>
      </c>
      <c r="G11" s="610" t="s">
        <v>1001</v>
      </c>
      <c r="H11" s="610" t="s">
        <v>1001</v>
      </c>
      <c r="I11" s="626" t="s">
        <v>1001</v>
      </c>
    </row>
    <row r="12" spans="1:9" ht="127.5">
      <c r="A12" s="625" t="s">
        <v>1038</v>
      </c>
      <c r="B12" s="608" t="s">
        <v>1032</v>
      </c>
      <c r="C12" s="618" t="s">
        <v>1033</v>
      </c>
      <c r="D12" s="614" t="s">
        <v>1034</v>
      </c>
      <c r="E12" s="614" t="s">
        <v>1035</v>
      </c>
      <c r="F12" s="614" t="s">
        <v>1036</v>
      </c>
      <c r="G12" s="610" t="s">
        <v>1001</v>
      </c>
      <c r="H12" s="610" t="s">
        <v>1001</v>
      </c>
      <c r="I12" s="626" t="s">
        <v>1001</v>
      </c>
    </row>
    <row r="13" spans="1:9" ht="114.75">
      <c r="A13" s="625">
        <v>8</v>
      </c>
      <c r="B13" s="608" t="s">
        <v>1031</v>
      </c>
      <c r="C13" s="611" t="s">
        <v>1017</v>
      </c>
      <c r="D13" s="615" t="s">
        <v>1018</v>
      </c>
      <c r="E13" s="615" t="s">
        <v>1019</v>
      </c>
      <c r="F13" s="612" t="s">
        <v>1020</v>
      </c>
      <c r="G13" s="614" t="s">
        <v>1021</v>
      </c>
      <c r="H13" s="614" t="s">
        <v>1022</v>
      </c>
      <c r="I13" s="626" t="s">
        <v>1001</v>
      </c>
    </row>
    <row r="14" spans="1:9" ht="128.25" thickBot="1">
      <c r="A14" s="627">
        <v>9</v>
      </c>
      <c r="B14" s="628" t="s">
        <v>1040</v>
      </c>
      <c r="C14" s="629" t="s">
        <v>1023</v>
      </c>
      <c r="D14" s="630" t="s">
        <v>1024</v>
      </c>
      <c r="E14" s="631" t="s">
        <v>1014</v>
      </c>
      <c r="F14" s="632" t="s">
        <v>1025</v>
      </c>
      <c r="G14" s="632" t="s">
        <v>1026</v>
      </c>
      <c r="H14" s="632" t="s">
        <v>1027</v>
      </c>
      <c r="I14" s="633" t="s">
        <v>1029</v>
      </c>
    </row>
  </sheetData>
  <sheetProtection/>
  <mergeCells count="1">
    <mergeCell ref="A2:I2"/>
  </mergeCells>
  <printOptions/>
  <pageMargins left="0.75" right="0.75" top="1" bottom="1" header="0.5" footer="0.5"/>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65"/>
  <sheetViews>
    <sheetView showGridLines="0" zoomScale="85" zoomScaleNormal="85" workbookViewId="0" topLeftCell="A1">
      <pane ySplit="3" topLeftCell="A4" activePane="bottomLeft" state="frozen"/>
      <selection pane="topLeft" activeCell="A1" sqref="A1"/>
      <selection pane="bottomLeft" activeCell="C13" sqref="C13"/>
    </sheetView>
  </sheetViews>
  <sheetFormatPr defaultColWidth="9.00390625" defaultRowHeight="12.75"/>
  <cols>
    <col min="1" max="1" width="10.375" style="4" customWidth="1"/>
    <col min="2" max="2" width="10.375" style="1" customWidth="1"/>
    <col min="3" max="3" width="87.75390625" style="1" customWidth="1"/>
    <col min="4" max="4" width="10.00390625" style="1" customWidth="1"/>
    <col min="5" max="5" width="7.00390625" style="1" customWidth="1"/>
    <col min="6" max="6" width="6.875" style="1" customWidth="1"/>
    <col min="7" max="7" width="4.875" style="1" customWidth="1"/>
    <col min="8" max="8" width="7.125" style="1" customWidth="1"/>
    <col min="9" max="9" width="7.875" style="1" customWidth="1"/>
    <col min="10" max="10" width="6.75390625" style="1" customWidth="1"/>
    <col min="11" max="22" width="5.75390625" style="4" customWidth="1"/>
    <col min="23" max="16384" width="9.125" style="1" customWidth="1"/>
  </cols>
  <sheetData>
    <row r="1" ht="12.75">
      <c r="A1" s="13" t="s">
        <v>1464</v>
      </c>
    </row>
    <row r="2" ht="13.5" thickBot="1">
      <c r="A2" s="11"/>
    </row>
    <row r="3" spans="1:3" s="517" customFormat="1" ht="39" thickBot="1">
      <c r="A3" s="518" t="s">
        <v>1465</v>
      </c>
      <c r="B3" s="519" t="s">
        <v>1466</v>
      </c>
      <c r="C3" s="520" t="s">
        <v>1467</v>
      </c>
    </row>
    <row r="4" spans="1:3" s="517" customFormat="1" ht="12.75">
      <c r="A4" s="521"/>
      <c r="B4" s="522" t="s">
        <v>1468</v>
      </c>
      <c r="C4" s="523" t="s">
        <v>1469</v>
      </c>
    </row>
    <row r="5" spans="1:3" s="517" customFormat="1" ht="12.75">
      <c r="A5" s="524" t="s">
        <v>1438</v>
      </c>
      <c r="B5" s="525" t="s">
        <v>1438</v>
      </c>
      <c r="C5" s="526" t="s">
        <v>31</v>
      </c>
    </row>
    <row r="6" spans="1:3" s="517" customFormat="1" ht="12.75">
      <c r="A6" s="524" t="s">
        <v>1439</v>
      </c>
      <c r="B6" s="525" t="s">
        <v>1439</v>
      </c>
      <c r="C6" s="526" t="s">
        <v>32</v>
      </c>
    </row>
    <row r="7" spans="1:3" s="517" customFormat="1" ht="12.75">
      <c r="A7" s="524" t="s">
        <v>1440</v>
      </c>
      <c r="B7" s="525" t="s">
        <v>1440</v>
      </c>
      <c r="C7" s="526" t="s">
        <v>1470</v>
      </c>
    </row>
    <row r="8" spans="1:3" s="517" customFormat="1" ht="12.75">
      <c r="A8" s="524" t="s">
        <v>1441</v>
      </c>
      <c r="B8" s="525" t="s">
        <v>1441</v>
      </c>
      <c r="C8" s="526" t="s">
        <v>33</v>
      </c>
    </row>
    <row r="9" spans="1:3" s="517" customFormat="1" ht="12.75">
      <c r="A9" s="524" t="s">
        <v>1442</v>
      </c>
      <c r="B9" s="525" t="s">
        <v>1442</v>
      </c>
      <c r="C9" s="526" t="s">
        <v>1471</v>
      </c>
    </row>
    <row r="10" spans="1:3" s="517" customFormat="1" ht="12.75">
      <c r="A10" s="524" t="s">
        <v>1443</v>
      </c>
      <c r="B10" s="525" t="s">
        <v>1443</v>
      </c>
      <c r="C10" s="526" t="s">
        <v>1471</v>
      </c>
    </row>
    <row r="11" spans="1:3" s="517" customFormat="1" ht="12.75">
      <c r="A11" s="524" t="s">
        <v>1444</v>
      </c>
      <c r="B11" s="525" t="s">
        <v>1444</v>
      </c>
      <c r="C11" s="526" t="s">
        <v>34</v>
      </c>
    </row>
    <row r="12" spans="1:3" s="517" customFormat="1" ht="12.75">
      <c r="A12" s="524" t="s">
        <v>1445</v>
      </c>
      <c r="B12" s="525" t="s">
        <v>1445</v>
      </c>
      <c r="C12" s="526" t="s">
        <v>35</v>
      </c>
    </row>
    <row r="13" spans="1:3" s="517" customFormat="1" ht="12.75">
      <c r="A13" s="524" t="s">
        <v>1446</v>
      </c>
      <c r="B13" s="525" t="s">
        <v>1446</v>
      </c>
      <c r="C13" s="526" t="s">
        <v>1471</v>
      </c>
    </row>
    <row r="14" spans="1:3" s="517" customFormat="1" ht="25.5">
      <c r="A14" s="524" t="s">
        <v>1447</v>
      </c>
      <c r="B14" s="525" t="s">
        <v>1447</v>
      </c>
      <c r="C14" s="526" t="s">
        <v>36</v>
      </c>
    </row>
    <row r="15" spans="1:3" s="517" customFormat="1" ht="25.5">
      <c r="A15" s="524" t="s">
        <v>1448</v>
      </c>
      <c r="B15" s="525" t="s">
        <v>1448</v>
      </c>
      <c r="C15" s="526" t="s">
        <v>37</v>
      </c>
    </row>
    <row r="16" spans="1:3" s="517" customFormat="1" ht="25.5">
      <c r="A16" s="524" t="s">
        <v>1449</v>
      </c>
      <c r="B16" s="525" t="s">
        <v>1449</v>
      </c>
      <c r="C16" s="526" t="s">
        <v>38</v>
      </c>
    </row>
    <row r="17" spans="1:3" s="517" customFormat="1" ht="25.5">
      <c r="A17" s="524" t="s">
        <v>1450</v>
      </c>
      <c r="B17" s="525" t="s">
        <v>1450</v>
      </c>
      <c r="C17" s="526" t="s">
        <v>39</v>
      </c>
    </row>
    <row r="18" spans="1:3" s="517" customFormat="1" ht="12.75">
      <c r="A18" s="524" t="s">
        <v>1451</v>
      </c>
      <c r="B18" s="525" t="s">
        <v>1451</v>
      </c>
      <c r="C18" s="526" t="s">
        <v>1471</v>
      </c>
    </row>
    <row r="19" spans="1:3" s="517" customFormat="1" ht="25.5">
      <c r="A19" s="524" t="s">
        <v>1452</v>
      </c>
      <c r="B19" s="525" t="s">
        <v>1452</v>
      </c>
      <c r="C19" s="526" t="s">
        <v>40</v>
      </c>
    </row>
    <row r="20" spans="1:3" s="517" customFormat="1" ht="25.5">
      <c r="A20" s="524" t="s">
        <v>1453</v>
      </c>
      <c r="B20" s="525" t="s">
        <v>1453</v>
      </c>
      <c r="C20" s="526" t="s">
        <v>41</v>
      </c>
    </row>
    <row r="21" spans="1:3" s="517" customFormat="1" ht="25.5">
      <c r="A21" s="524" t="s">
        <v>1454</v>
      </c>
      <c r="B21" s="525" t="s">
        <v>1454</v>
      </c>
      <c r="C21" s="526" t="s">
        <v>42</v>
      </c>
    </row>
    <row r="22" spans="1:3" s="517" customFormat="1" ht="25.5">
      <c r="A22" s="524" t="s">
        <v>1455</v>
      </c>
      <c r="B22" s="525" t="s">
        <v>1455</v>
      </c>
      <c r="C22" s="526" t="s">
        <v>43</v>
      </c>
    </row>
    <row r="23" spans="1:3" s="517" customFormat="1" ht="12.75">
      <c r="A23" s="524" t="s">
        <v>1456</v>
      </c>
      <c r="B23" s="525" t="s">
        <v>1456</v>
      </c>
      <c r="C23" s="526" t="s">
        <v>1471</v>
      </c>
    </row>
    <row r="24" spans="1:3" s="517" customFormat="1" ht="12.75">
      <c r="A24" s="524" t="s">
        <v>1457</v>
      </c>
      <c r="B24" s="525" t="s">
        <v>1457</v>
      </c>
      <c r="C24" s="526" t="s">
        <v>1472</v>
      </c>
    </row>
    <row r="25" spans="1:3" s="517" customFormat="1" ht="12.75">
      <c r="A25" s="524" t="s">
        <v>1458</v>
      </c>
      <c r="B25" s="525" t="s">
        <v>1458</v>
      </c>
      <c r="C25" s="526" t="s">
        <v>1473</v>
      </c>
    </row>
    <row r="26" spans="1:3" s="517" customFormat="1" ht="12.75">
      <c r="A26" s="524" t="s">
        <v>1459</v>
      </c>
      <c r="B26" s="525" t="s">
        <v>1459</v>
      </c>
      <c r="C26" s="526" t="s">
        <v>1471</v>
      </c>
    </row>
    <row r="27" spans="1:3" s="517" customFormat="1" ht="38.25">
      <c r="A27" s="524" t="s">
        <v>1460</v>
      </c>
      <c r="B27" s="525" t="s">
        <v>1460</v>
      </c>
      <c r="C27" s="527" t="s">
        <v>44</v>
      </c>
    </row>
    <row r="28" spans="1:3" s="517" customFormat="1" ht="51">
      <c r="A28" s="524" t="s">
        <v>1461</v>
      </c>
      <c r="B28" s="525" t="s">
        <v>1461</v>
      </c>
      <c r="C28" s="527" t="s">
        <v>45</v>
      </c>
    </row>
    <row r="29" spans="1:3" s="517" customFormat="1" ht="25.5">
      <c r="A29" s="524" t="s">
        <v>1462</v>
      </c>
      <c r="B29" s="525" t="s">
        <v>1462</v>
      </c>
      <c r="C29" s="526" t="s">
        <v>46</v>
      </c>
    </row>
    <row r="30" spans="1:3" s="517" customFormat="1" ht="25.5">
      <c r="A30" s="641" t="s">
        <v>1463</v>
      </c>
      <c r="B30" s="642" t="s">
        <v>1463</v>
      </c>
      <c r="C30" s="643" t="s">
        <v>47</v>
      </c>
    </row>
    <row r="31" spans="1:3" s="517" customFormat="1" ht="26.25" thickBot="1">
      <c r="A31" s="528" t="s">
        <v>50</v>
      </c>
      <c r="B31" s="529" t="s">
        <v>50</v>
      </c>
      <c r="C31" s="530" t="s">
        <v>51</v>
      </c>
    </row>
    <row r="32" spans="1:2" ht="12.75">
      <c r="A32" s="11"/>
      <c r="B32" s="14"/>
    </row>
    <row r="33" spans="1:2" ht="12.75">
      <c r="A33" s="67"/>
      <c r="B33"/>
    </row>
    <row r="34" spans="1:10" ht="12.75">
      <c r="A34" s="3"/>
      <c r="I34" s="4"/>
      <c r="J34" s="4"/>
    </row>
    <row r="35" spans="1:10" ht="12.75">
      <c r="A35"/>
      <c r="B35"/>
      <c r="C35"/>
      <c r="F35"/>
      <c r="G35"/>
      <c r="H35"/>
      <c r="I35"/>
      <c r="J35" s="4"/>
    </row>
    <row r="36" spans="1:10" ht="12.75">
      <c r="A36"/>
      <c r="B36"/>
      <c r="C36"/>
      <c r="F36"/>
      <c r="G36"/>
      <c r="H36"/>
      <c r="I36"/>
      <c r="J36" s="4"/>
    </row>
    <row r="37" spans="1:2" ht="12.75">
      <c r="A37" s="65"/>
      <c r="B37"/>
    </row>
    <row r="38" spans="1:2" ht="12.75">
      <c r="A38" s="65"/>
      <c r="B38"/>
    </row>
    <row r="39" spans="1:2" ht="12.75">
      <c r="A39" s="88"/>
      <c r="B39" s="11"/>
    </row>
    <row r="41" ht="12.75">
      <c r="B41" s="14"/>
    </row>
    <row r="42" ht="12.75">
      <c r="B42" s="14"/>
    </row>
    <row r="43" ht="12.75">
      <c r="B43" s="14"/>
    </row>
    <row r="44" ht="12.75">
      <c r="B44" s="14"/>
    </row>
    <row r="45" ht="12.75">
      <c r="B45" s="14"/>
    </row>
    <row r="46" ht="12.75">
      <c r="B46" s="14"/>
    </row>
    <row r="47" ht="12.75">
      <c r="B47" s="14"/>
    </row>
    <row r="48" ht="12.75">
      <c r="B48" s="14"/>
    </row>
    <row r="49" ht="12.75">
      <c r="B49" s="14"/>
    </row>
    <row r="51" ht="12.75">
      <c r="A51" s="89"/>
    </row>
    <row r="52" ht="12.75">
      <c r="A52"/>
    </row>
    <row r="53" ht="12.75">
      <c r="A53"/>
    </row>
    <row r="55" ht="12.75">
      <c r="A55" s="120"/>
    </row>
    <row r="56" ht="12.75">
      <c r="A56" s="120"/>
    </row>
    <row r="57" ht="12.75">
      <c r="A57" s="66"/>
    </row>
    <row r="58" ht="12.75">
      <c r="A58" s="11"/>
    </row>
    <row r="59" ht="12.75">
      <c r="A59" s="11"/>
    </row>
    <row r="61" ht="12.75">
      <c r="A61" s="120"/>
    </row>
    <row r="62" ht="7.5" customHeight="1">
      <c r="A62" s="120"/>
    </row>
    <row r="63" spans="1:15" ht="66" customHeight="1">
      <c r="A63" s="840"/>
      <c r="B63" s="841"/>
      <c r="C63" s="841"/>
      <c r="D63" s="841"/>
      <c r="E63" s="841"/>
      <c r="F63" s="841"/>
      <c r="G63" s="841"/>
      <c r="H63" s="841"/>
      <c r="I63" s="841"/>
      <c r="J63" s="841"/>
      <c r="K63" s="841"/>
      <c r="L63" s="841"/>
      <c r="M63" s="841"/>
      <c r="N63" s="841"/>
      <c r="O63" s="841"/>
    </row>
    <row r="64" spans="1:15" ht="14.25" customHeight="1">
      <c r="A64" s="437"/>
      <c r="B64" s="437"/>
      <c r="C64" s="437"/>
      <c r="D64" s="437"/>
      <c r="E64" s="437"/>
      <c r="F64" s="437"/>
      <c r="G64" s="437"/>
      <c r="H64" s="437"/>
      <c r="I64" s="437"/>
      <c r="J64" s="437"/>
      <c r="K64" s="437"/>
      <c r="L64" s="437"/>
      <c r="M64" s="437"/>
      <c r="N64" s="437"/>
      <c r="O64" s="437"/>
    </row>
    <row r="65" spans="1:15" ht="67.5" customHeight="1">
      <c r="A65" s="840"/>
      <c r="B65" s="841"/>
      <c r="C65" s="841"/>
      <c r="D65" s="841"/>
      <c r="E65" s="841"/>
      <c r="F65" s="841"/>
      <c r="G65" s="841"/>
      <c r="H65" s="841"/>
      <c r="I65" s="841"/>
      <c r="J65" s="841"/>
      <c r="K65" s="841"/>
      <c r="L65" s="841"/>
      <c r="M65" s="841"/>
      <c r="N65" s="841"/>
      <c r="O65" s="841"/>
    </row>
  </sheetData>
  <sheetProtection/>
  <mergeCells count="2">
    <mergeCell ref="A63:O63"/>
    <mergeCell ref="A65:O65"/>
  </mergeCells>
  <printOptions/>
  <pageMargins left="0.7480314960629921" right="0.7480314960629921" top="0.984251968503937" bottom="0.984251968503937" header="0.5118110236220472" footer="0.5118110236220472"/>
  <pageSetup fitToHeight="1" fitToWidth="1" horizontalDpi="300" verticalDpi="300" orientation="landscape" paperSize="9" scale="39" r:id="rId1"/>
  <headerFooter alignWithMargins="0">
    <oddHeader>&amp;CBT NETWORK INTERCONNECT PROVISIONING MANUAL
------------------------------------------------------------------------------------------------------------------------------------------------------------------------------</oddHeader>
    <oddFooter>&amp;R---------------------------------------------------------------------------------------------------------------------------------------------------------------------------------------------
Appendix 16 Billing Override Codes
Issue: 4.8
Date: Dec 2009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4"/>
  <sheetViews>
    <sheetView showGridLines="0" zoomScale="75" zoomScaleNormal="75" workbookViewId="0" topLeftCell="A1">
      <selection activeCell="A2" sqref="A2"/>
    </sheetView>
  </sheetViews>
  <sheetFormatPr defaultColWidth="9.00390625" defaultRowHeight="12.75"/>
  <cols>
    <col min="1" max="1" width="23.125" style="0" customWidth="1"/>
    <col min="2" max="2" width="14.125" style="0" customWidth="1"/>
    <col min="3" max="3" width="2.25390625" style="0" customWidth="1"/>
    <col min="4" max="4" width="17.625" style="0" customWidth="1"/>
    <col min="5" max="5" width="11.25390625" style="0" customWidth="1"/>
  </cols>
  <sheetData>
    <row r="1" ht="12.75">
      <c r="A1" s="89" t="s">
        <v>1656</v>
      </c>
    </row>
    <row r="2" ht="12.75">
      <c r="A2" s="64"/>
    </row>
    <row r="3" ht="12.75">
      <c r="A3" s="89" t="s">
        <v>1630</v>
      </c>
    </row>
    <row r="4" ht="12.75">
      <c r="A4" s="64"/>
    </row>
    <row r="5" ht="12.75">
      <c r="A5" s="64" t="s">
        <v>1657</v>
      </c>
    </row>
    <row r="6" ht="12.75">
      <c r="A6" s="64"/>
    </row>
    <row r="7" ht="12.75">
      <c r="A7" s="89" t="s">
        <v>129</v>
      </c>
    </row>
    <row r="8" ht="12.75">
      <c r="A8" s="64"/>
    </row>
    <row r="9" ht="12.75">
      <c r="A9" s="64" t="s">
        <v>1658</v>
      </c>
    </row>
    <row r="10" ht="12.75">
      <c r="A10" s="64"/>
    </row>
    <row r="11" ht="12.75">
      <c r="A11" s="64" t="s">
        <v>1659</v>
      </c>
    </row>
    <row r="12" ht="12.75">
      <c r="A12" s="64"/>
    </row>
    <row r="13" ht="12.75">
      <c r="A13" s="89" t="s">
        <v>1660</v>
      </c>
    </row>
    <row r="14" spans="1:14" ht="40.5" customHeight="1">
      <c r="A14" s="842" t="s">
        <v>1505</v>
      </c>
      <c r="B14" s="843"/>
      <c r="C14" s="843"/>
      <c r="D14" s="843"/>
      <c r="E14" s="843"/>
      <c r="F14" s="843"/>
      <c r="G14" s="843"/>
      <c r="H14" s="843"/>
      <c r="I14" s="843"/>
      <c r="J14" s="843"/>
      <c r="K14" s="843"/>
      <c r="L14" s="843"/>
      <c r="M14" s="843"/>
      <c r="N14" s="843"/>
    </row>
    <row r="15" ht="12.75">
      <c r="A15" s="64" t="s">
        <v>1506</v>
      </c>
    </row>
    <row r="16" ht="12.75">
      <c r="A16" s="64" t="s">
        <v>1507</v>
      </c>
    </row>
    <row r="17" ht="12.75">
      <c r="A17" s="64"/>
    </row>
    <row r="18" ht="12.75">
      <c r="A18" s="89" t="s">
        <v>4</v>
      </c>
    </row>
    <row r="19" ht="12.75">
      <c r="A19" s="64"/>
    </row>
    <row r="20" ht="12.75">
      <c r="A20" s="64" t="s">
        <v>5</v>
      </c>
    </row>
    <row r="21" ht="12.75">
      <c r="A21" s="64"/>
    </row>
    <row r="22" ht="12.75">
      <c r="A22" s="89" t="s">
        <v>6</v>
      </c>
    </row>
    <row r="23" ht="12.75">
      <c r="A23" s="64"/>
    </row>
    <row r="24" ht="12.75">
      <c r="A24" s="64" t="s">
        <v>9</v>
      </c>
    </row>
    <row r="25" ht="12.75">
      <c r="A25" s="64"/>
    </row>
    <row r="26" ht="12.75">
      <c r="A26" s="89" t="s">
        <v>10</v>
      </c>
    </row>
    <row r="27" ht="12.75">
      <c r="A27" s="64"/>
    </row>
    <row r="28" ht="12.75">
      <c r="A28" s="64" t="s">
        <v>134</v>
      </c>
    </row>
    <row r="29" ht="12.75">
      <c r="A29" s="64" t="s">
        <v>11</v>
      </c>
    </row>
    <row r="30" ht="12.75">
      <c r="A30" s="64" t="s">
        <v>12</v>
      </c>
    </row>
    <row r="32" ht="12.75">
      <c r="A32" s="90" t="s">
        <v>13</v>
      </c>
    </row>
    <row r="34" ht="12.75">
      <c r="A34" t="s">
        <v>1606</v>
      </c>
    </row>
  </sheetData>
  <sheetProtection/>
  <mergeCells count="1">
    <mergeCell ref="A14:N14"/>
  </mergeCells>
  <printOptions/>
  <pageMargins left="0.75" right="0.75" top="1" bottom="1" header="0.5" footer="0.5"/>
  <pageSetup fitToHeight="1" fitToWidth="1" horizontalDpi="300" verticalDpi="300" orientation="landscape" paperSize="9" scale="73" r:id="rId1"/>
  <headerFooter alignWithMargins="0">
    <oddHeader>&amp;CBT NETWORK INTERCONNECT PROVISIONING MANUAL
------------------------------------------------------------------------------------------------------------------------------------------------------------------------------</oddHeader>
    <oddFooter>&amp;R---------------------------------------------------------------------------------------------------------------------------------------------------------------------------------------------
Appendix 13 Guidance Notes
Issue: 4.9
Date: Jul 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42"/>
  <sheetViews>
    <sheetView showGridLines="0" workbookViewId="0" topLeftCell="A1">
      <selection activeCell="A1" sqref="A1"/>
    </sheetView>
  </sheetViews>
  <sheetFormatPr defaultColWidth="9.00390625" defaultRowHeight="12.75"/>
  <cols>
    <col min="1" max="1" width="2.375" style="15" customWidth="1"/>
    <col min="2" max="2" width="14.75390625" style="15" customWidth="1"/>
    <col min="3" max="3" width="13.875" style="15" customWidth="1"/>
    <col min="4" max="4" width="6.25390625" style="17" customWidth="1"/>
    <col min="5" max="16" width="6.00390625" style="17" customWidth="1"/>
    <col min="17" max="16384" width="9.125" style="15" customWidth="1"/>
  </cols>
  <sheetData>
    <row r="1" spans="2:3" ht="12.75">
      <c r="B1" s="16" t="s">
        <v>144</v>
      </c>
      <c r="C1" s="16"/>
    </row>
    <row r="2" ht="12.75"/>
    <row r="3" spans="2:15" ht="12.75">
      <c r="B3" s="18" t="s">
        <v>145</v>
      </c>
      <c r="C3" s="18"/>
      <c r="M3" s="19" t="s">
        <v>146</v>
      </c>
      <c r="N3" s="15"/>
      <c r="O3" s="20"/>
    </row>
    <row r="4" ht="12.75"/>
    <row r="5" spans="2:13" ht="12.75">
      <c r="B5" s="21" t="s">
        <v>70</v>
      </c>
      <c r="C5" s="21" t="s">
        <v>147</v>
      </c>
      <c r="D5" s="22"/>
      <c r="E5" s="22"/>
      <c r="F5" s="22"/>
      <c r="G5" s="22"/>
      <c r="H5" s="22"/>
      <c r="I5" s="22"/>
      <c r="J5" s="22"/>
      <c r="K5" s="22"/>
      <c r="M5" s="22"/>
    </row>
    <row r="6" ht="12.75"/>
    <row r="7" spans="2:3" ht="12.75">
      <c r="B7" s="15" t="s">
        <v>72</v>
      </c>
      <c r="C7" s="15" t="s">
        <v>147</v>
      </c>
    </row>
    <row r="8" spans="3:10" ht="12.75">
      <c r="C8" s="23"/>
      <c r="D8" s="22"/>
      <c r="E8" s="22"/>
      <c r="F8" s="22"/>
      <c r="G8" s="22"/>
      <c r="H8" s="22"/>
      <c r="I8" s="22"/>
      <c r="J8" s="22"/>
    </row>
    <row r="9" spans="2:3" ht="13.5" customHeight="1">
      <c r="B9" s="23" t="s">
        <v>73</v>
      </c>
      <c r="C9" s="15" t="s">
        <v>147</v>
      </c>
    </row>
    <row r="10" spans="2:16" ht="13.5" thickBot="1">
      <c r="B10" s="24"/>
      <c r="C10" s="24"/>
      <c r="D10" s="22"/>
      <c r="E10" s="22"/>
      <c r="F10" s="22"/>
      <c r="G10" s="22"/>
      <c r="H10" s="22"/>
      <c r="I10" s="22"/>
      <c r="J10" s="22"/>
      <c r="K10" s="22"/>
      <c r="L10" s="22"/>
      <c r="M10" s="22"/>
      <c r="N10" s="22"/>
      <c r="O10" s="22"/>
      <c r="P10" s="22"/>
    </row>
    <row r="11" spans="2:16" ht="13.5" thickBot="1">
      <c r="B11" s="24"/>
      <c r="C11" s="24"/>
      <c r="D11" s="25"/>
      <c r="E11" s="85" t="s">
        <v>85</v>
      </c>
      <c r="F11" s="86" t="s">
        <v>85</v>
      </c>
      <c r="G11" s="86" t="s">
        <v>85</v>
      </c>
      <c r="H11" s="86" t="s">
        <v>85</v>
      </c>
      <c r="I11" s="86" t="s">
        <v>85</v>
      </c>
      <c r="J11" s="86" t="s">
        <v>85</v>
      </c>
      <c r="K11" s="86" t="s">
        <v>85</v>
      </c>
      <c r="L11" s="86" t="s">
        <v>85</v>
      </c>
      <c r="M11" s="86" t="s">
        <v>85</v>
      </c>
      <c r="N11" s="86" t="s">
        <v>85</v>
      </c>
      <c r="O11" s="86" t="s">
        <v>85</v>
      </c>
      <c r="P11" s="87" t="s">
        <v>85</v>
      </c>
    </row>
    <row r="12" spans="2:16" s="24" customFormat="1" ht="13.5" thickBot="1">
      <c r="B12" s="26" t="s">
        <v>148</v>
      </c>
      <c r="C12" s="26" t="s">
        <v>86</v>
      </c>
      <c r="D12" s="22"/>
      <c r="E12" s="22"/>
      <c r="F12" s="22"/>
      <c r="G12" s="22"/>
      <c r="H12" s="22"/>
      <c r="I12" s="22"/>
      <c r="J12" s="22"/>
      <c r="K12" s="22"/>
      <c r="L12" s="22"/>
      <c r="M12" s="22"/>
      <c r="N12" s="22"/>
      <c r="O12" s="22"/>
      <c r="P12" s="22"/>
    </row>
    <row r="13" spans="2:16" ht="15" customHeight="1" thickBot="1" thickTop="1">
      <c r="B13" s="27" t="s">
        <v>149</v>
      </c>
      <c r="C13" s="28" t="s">
        <v>150</v>
      </c>
      <c r="D13" s="29" t="s">
        <v>151</v>
      </c>
      <c r="E13" s="30">
        <v>1</v>
      </c>
      <c r="F13" s="31">
        <v>2</v>
      </c>
      <c r="G13" s="31">
        <v>3</v>
      </c>
      <c r="H13" s="32">
        <v>4</v>
      </c>
      <c r="I13" s="33">
        <v>5</v>
      </c>
      <c r="J13" s="33">
        <v>6</v>
      </c>
      <c r="K13" s="33">
        <v>7</v>
      </c>
      <c r="L13" s="33">
        <v>8</v>
      </c>
      <c r="M13" s="33">
        <v>9</v>
      </c>
      <c r="N13" s="33">
        <v>10</v>
      </c>
      <c r="O13" s="33">
        <v>11</v>
      </c>
      <c r="P13" s="34">
        <v>12</v>
      </c>
    </row>
    <row r="14" spans="2:16" ht="12.75" customHeight="1">
      <c r="B14" s="35"/>
      <c r="C14" s="36" t="s">
        <v>92</v>
      </c>
      <c r="D14" s="37" t="s">
        <v>152</v>
      </c>
      <c r="E14" s="38" t="s">
        <v>99</v>
      </c>
      <c r="F14" s="39" t="s">
        <v>99</v>
      </c>
      <c r="G14" s="39" t="s">
        <v>99</v>
      </c>
      <c r="H14" s="40" t="s">
        <v>99</v>
      </c>
      <c r="I14" s="37" t="s">
        <v>99</v>
      </c>
      <c r="J14" s="37" t="s">
        <v>99</v>
      </c>
      <c r="K14" s="37" t="s">
        <v>99</v>
      </c>
      <c r="L14" s="37" t="s">
        <v>99</v>
      </c>
      <c r="M14" s="37" t="s">
        <v>99</v>
      </c>
      <c r="N14" s="37" t="s">
        <v>99</v>
      </c>
      <c r="O14" s="37" t="s">
        <v>99</v>
      </c>
      <c r="P14" s="41" t="s">
        <v>99</v>
      </c>
    </row>
    <row r="15" spans="2:18" ht="12.75" customHeight="1">
      <c r="B15" s="35"/>
      <c r="C15" s="42"/>
      <c r="D15" s="37" t="s">
        <v>152</v>
      </c>
      <c r="E15" s="38"/>
      <c r="F15" s="39"/>
      <c r="G15" s="39"/>
      <c r="H15" s="40"/>
      <c r="I15" s="37"/>
      <c r="J15" s="37"/>
      <c r="K15" s="37"/>
      <c r="L15" s="37"/>
      <c r="M15" s="37"/>
      <c r="N15" s="37"/>
      <c r="O15" s="37"/>
      <c r="P15" s="41"/>
      <c r="R15" s="24"/>
    </row>
    <row r="16" spans="2:16" ht="12.75">
      <c r="B16" s="35"/>
      <c r="C16" s="42"/>
      <c r="D16" s="37" t="s">
        <v>152</v>
      </c>
      <c r="E16" s="38"/>
      <c r="F16" s="39"/>
      <c r="G16" s="39"/>
      <c r="H16" s="40"/>
      <c r="I16" s="37"/>
      <c r="J16" s="37"/>
      <c r="K16" s="37"/>
      <c r="L16" s="37"/>
      <c r="M16" s="37"/>
      <c r="N16" s="37"/>
      <c r="O16" s="37"/>
      <c r="P16" s="41"/>
    </row>
    <row r="17" spans="2:16" ht="12.75">
      <c r="B17" s="35"/>
      <c r="C17" s="42"/>
      <c r="D17" s="37" t="s">
        <v>152</v>
      </c>
      <c r="E17" s="38"/>
      <c r="F17" s="39"/>
      <c r="G17" s="39"/>
      <c r="H17" s="40"/>
      <c r="I17" s="37"/>
      <c r="J17" s="37"/>
      <c r="K17" s="37"/>
      <c r="L17" s="37"/>
      <c r="M17" s="37"/>
      <c r="N17" s="37"/>
      <c r="O17" s="37"/>
      <c r="P17" s="41"/>
    </row>
    <row r="18" spans="2:16" ht="12.75">
      <c r="B18" s="35"/>
      <c r="C18" s="42"/>
      <c r="D18" s="37" t="s">
        <v>152</v>
      </c>
      <c r="E18" s="38"/>
      <c r="F18" s="39"/>
      <c r="G18" s="39"/>
      <c r="H18" s="40"/>
      <c r="I18" s="37"/>
      <c r="J18" s="37"/>
      <c r="K18" s="37"/>
      <c r="L18" s="37"/>
      <c r="M18" s="37"/>
      <c r="N18" s="37"/>
      <c r="O18" s="37"/>
      <c r="P18" s="41"/>
    </row>
    <row r="19" spans="2:16" ht="12.75">
      <c r="B19" s="35"/>
      <c r="C19" s="42"/>
      <c r="D19" s="37" t="s">
        <v>152</v>
      </c>
      <c r="E19" s="38"/>
      <c r="F19" s="39"/>
      <c r="G19" s="39"/>
      <c r="H19" s="40"/>
      <c r="I19" s="37"/>
      <c r="J19" s="37"/>
      <c r="K19" s="37"/>
      <c r="L19" s="37"/>
      <c r="M19" s="37"/>
      <c r="N19" s="37"/>
      <c r="O19" s="37"/>
      <c r="P19" s="41"/>
    </row>
    <row r="20" spans="2:16" ht="12.75">
      <c r="B20" s="35"/>
      <c r="C20" s="42"/>
      <c r="D20" s="37" t="s">
        <v>152</v>
      </c>
      <c r="E20" s="38"/>
      <c r="F20" s="39"/>
      <c r="G20" s="39"/>
      <c r="H20" s="40"/>
      <c r="I20" s="37"/>
      <c r="J20" s="37"/>
      <c r="K20" s="37"/>
      <c r="L20" s="37"/>
      <c r="M20" s="37"/>
      <c r="N20" s="37"/>
      <c r="O20" s="37"/>
      <c r="P20" s="41"/>
    </row>
    <row r="21" spans="2:16" ht="12.75">
      <c r="B21" s="43"/>
      <c r="C21" s="44"/>
      <c r="D21" s="45" t="s">
        <v>152</v>
      </c>
      <c r="E21" s="46"/>
      <c r="F21" s="47"/>
      <c r="G21" s="47"/>
      <c r="H21" s="48"/>
      <c r="I21" s="45"/>
      <c r="J21" s="45"/>
      <c r="K21" s="45"/>
      <c r="L21" s="45"/>
      <c r="M21" s="45"/>
      <c r="N21" s="45"/>
      <c r="O21" s="45"/>
      <c r="P21" s="49"/>
    </row>
    <row r="22" spans="2:16" ht="13.5" thickBot="1">
      <c r="B22" s="50"/>
      <c r="C22" s="51"/>
      <c r="D22" s="52" t="s">
        <v>152</v>
      </c>
      <c r="E22" s="53"/>
      <c r="F22" s="54"/>
      <c r="G22" s="54"/>
      <c r="H22" s="55"/>
      <c r="I22" s="52"/>
      <c r="J22" s="52"/>
      <c r="K22" s="52"/>
      <c r="L22" s="52"/>
      <c r="M22" s="52"/>
      <c r="N22" s="52"/>
      <c r="O22" s="52"/>
      <c r="P22" s="56"/>
    </row>
    <row r="23" spans="4:9" ht="15.75" customHeight="1" thickBot="1">
      <c r="D23" s="15"/>
      <c r="E23" s="57" t="s">
        <v>80</v>
      </c>
      <c r="F23" s="58"/>
      <c r="G23" s="58"/>
      <c r="H23" s="59"/>
      <c r="I23" s="60"/>
    </row>
    <row r="24" ht="13.5" thickTop="1"/>
    <row r="25" ht="12.75">
      <c r="B25" s="16" t="s">
        <v>101</v>
      </c>
    </row>
    <row r="26" ht="12.75">
      <c r="B26" s="16"/>
    </row>
    <row r="27" spans="1:2" ht="12.75">
      <c r="A27" s="17" t="s">
        <v>85</v>
      </c>
      <c r="B27" s="15" t="s">
        <v>102</v>
      </c>
    </row>
    <row r="28" spans="1:2" ht="12.75">
      <c r="A28" s="17" t="s">
        <v>92</v>
      </c>
      <c r="B28" s="15" t="s">
        <v>105</v>
      </c>
    </row>
    <row r="29" spans="1:2" ht="12.75">
      <c r="A29" s="61" t="s">
        <v>151</v>
      </c>
      <c r="B29" s="62" t="s">
        <v>153</v>
      </c>
    </row>
    <row r="30" spans="1:2" ht="12.75">
      <c r="A30" s="17" t="s">
        <v>99</v>
      </c>
      <c r="B30" s="15" t="s">
        <v>157</v>
      </c>
    </row>
    <row r="31" ht="12.75"/>
    <row r="32" spans="2:10" ht="12.75">
      <c r="B32" s="16" t="s">
        <v>158</v>
      </c>
      <c r="H32" s="15"/>
      <c r="I32" s="15"/>
      <c r="J32" s="15"/>
    </row>
    <row r="33" spans="8:10" ht="12.75">
      <c r="H33" s="15"/>
      <c r="I33" s="15"/>
      <c r="J33" s="15"/>
    </row>
    <row r="34" spans="2:10" ht="12.75">
      <c r="B34" s="15" t="s">
        <v>159</v>
      </c>
      <c r="H34" s="15"/>
      <c r="I34" s="15"/>
      <c r="J34" s="15"/>
    </row>
    <row r="35" spans="2:10" ht="12.75">
      <c r="B35" s="15" t="s">
        <v>160</v>
      </c>
      <c r="H35" s="15"/>
      <c r="I35" s="15"/>
      <c r="J35" s="15"/>
    </row>
    <row r="36" spans="2:10" ht="12.75">
      <c r="B36" s="15" t="s">
        <v>161</v>
      </c>
      <c r="H36" s="15"/>
      <c r="I36" s="15"/>
      <c r="J36" s="15"/>
    </row>
    <row r="37" ht="12.75"/>
    <row r="38" spans="2:3" ht="12.75">
      <c r="B38" s="19" t="s">
        <v>162</v>
      </c>
      <c r="C38" s="17"/>
    </row>
    <row r="39" spans="2:3" ht="12.75">
      <c r="B39" s="17"/>
      <c r="C39" s="17"/>
    </row>
    <row r="40" spans="2:3" ht="12.75">
      <c r="B40" s="15" t="s">
        <v>159</v>
      </c>
      <c r="C40" s="17"/>
    </row>
    <row r="41" spans="2:3" ht="12.75">
      <c r="B41" s="15" t="s">
        <v>160</v>
      </c>
      <c r="C41" s="17"/>
    </row>
    <row r="42" spans="2:3" ht="12.75">
      <c r="B42" s="15" t="s">
        <v>161</v>
      </c>
      <c r="C42" s="17"/>
    </row>
  </sheetData>
  <sheetProtection/>
  <printOptions horizontalCentered="1"/>
  <pageMargins left="0.3937007874015748" right="0.3937007874015748" top="0.7480314960629921" bottom="0.95" header="0.35433070866141736" footer="0.35433070866141736"/>
  <pageSetup fitToHeight="99" fitToWidth="1" horizontalDpi="300" verticalDpi="300" orientation="landscape" paperSize="9" r:id="rId3"/>
  <headerFooter alignWithMargins="0">
    <oddHeader>&amp;CBT NETWORK INTERCONNECTION PROVISIONING MANUAL
___________________________________________________________________________________________________________________________________</oddHeader>
    <oddFooter>&amp;CIN CONFIDENCE BT and OPERATOR
&amp;R____________________________________________________________________________________________________________________________________
  Appendix 16A
Page : &amp;P of &amp;N
Issue: 4.9
Date: Jul 2010</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34"/>
  <sheetViews>
    <sheetView showGridLines="0" workbookViewId="0" topLeftCell="A1">
      <selection activeCell="B2" sqref="B2"/>
    </sheetView>
  </sheetViews>
  <sheetFormatPr defaultColWidth="9.00390625" defaultRowHeight="12.75"/>
  <cols>
    <col min="1" max="1" width="2.375" style="15" customWidth="1"/>
    <col min="2" max="2" width="14.75390625" style="15" customWidth="1"/>
    <col min="3" max="3" width="13.875" style="15" customWidth="1"/>
    <col min="4" max="4" width="6.25390625" style="17" customWidth="1"/>
    <col min="5" max="16" width="4.75390625" style="17" customWidth="1"/>
    <col min="17" max="16384" width="9.125" style="15" customWidth="1"/>
  </cols>
  <sheetData>
    <row r="1" ht="12.75">
      <c r="A1" s="63" t="s">
        <v>163</v>
      </c>
    </row>
    <row r="4" ht="12.75">
      <c r="A4" s="15" t="s">
        <v>145</v>
      </c>
    </row>
    <row r="7" ht="12.75">
      <c r="A7" s="63" t="s">
        <v>164</v>
      </c>
    </row>
    <row r="8" ht="12.75">
      <c r="A8" s="63" t="s">
        <v>165</v>
      </c>
    </row>
    <row r="10" ht="12.75">
      <c r="A10" s="16" t="s">
        <v>129</v>
      </c>
    </row>
    <row r="12" ht="12.75">
      <c r="A12" s="63" t="s">
        <v>166</v>
      </c>
    </row>
    <row r="14" ht="12.75">
      <c r="A14" s="16" t="s">
        <v>130</v>
      </c>
    </row>
    <row r="16" ht="12.75">
      <c r="A16" s="63" t="s">
        <v>167</v>
      </c>
    </row>
    <row r="17" ht="12.75">
      <c r="A17" s="63" t="s">
        <v>168</v>
      </c>
    </row>
    <row r="18" ht="12.75">
      <c r="A18" s="63" t="s">
        <v>169</v>
      </c>
    </row>
    <row r="19" ht="12.75">
      <c r="A19" s="63" t="s">
        <v>170</v>
      </c>
    </row>
    <row r="20" ht="12.75">
      <c r="A20" s="63" t="s">
        <v>171</v>
      </c>
    </row>
    <row r="22" ht="12.75">
      <c r="A22" s="63" t="s">
        <v>131</v>
      </c>
    </row>
    <row r="24" ht="12.75">
      <c r="A24" s="16" t="s">
        <v>132</v>
      </c>
    </row>
    <row r="26" ht="12.75">
      <c r="A26" s="63" t="s">
        <v>172</v>
      </c>
    </row>
    <row r="27" ht="12.75">
      <c r="A27" s="63" t="s">
        <v>173</v>
      </c>
    </row>
    <row r="29" spans="1:2" ht="12.75">
      <c r="A29" s="3" t="s">
        <v>133</v>
      </c>
      <c r="B29" s="1"/>
    </row>
    <row r="30" spans="1:2" ht="12.75">
      <c r="A30" s="1"/>
      <c r="B30" s="1"/>
    </row>
    <row r="31" spans="1:2" ht="12.75">
      <c r="A31" s="14" t="s">
        <v>134</v>
      </c>
      <c r="B31"/>
    </row>
    <row r="32" spans="1:2" ht="12.75">
      <c r="A32" s="14" t="s">
        <v>174</v>
      </c>
      <c r="B32"/>
    </row>
    <row r="33" spans="1:2" ht="12.75">
      <c r="A33" s="64" t="s">
        <v>175</v>
      </c>
      <c r="B33"/>
    </row>
    <row r="34" ht="12.75">
      <c r="A34" s="14" t="s">
        <v>177</v>
      </c>
    </row>
  </sheetData>
  <sheetProtection/>
  <printOptions horizontalCentered="1"/>
  <pageMargins left="0.3937007874015748" right="0.3937007874015748" top="0.7480314960629921" bottom="0.95" header="0.35433070866141736" footer="0.35433070866141736"/>
  <pageSetup fitToHeight="99" fitToWidth="1" horizontalDpi="300" verticalDpi="300" orientation="landscape" paperSize="9" r:id="rId1"/>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16A (Guide notes)
Page : &amp;P of &amp;N
Issue: 4.9
Date: Jul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PROVISIONING MANUAL APPENDICES</dc:title>
  <dc:subject>PROVISIONING MANUAL</dc:subject>
  <dc:creator>BT</dc:creator>
  <cp:keywords/>
  <dc:description/>
  <cp:lastModifiedBy>Kulkarni,R,Raghavendra,TAW5 C</cp:lastModifiedBy>
  <cp:lastPrinted>2005-11-09T14:07:42Z</cp:lastPrinted>
  <dcterms:created xsi:type="dcterms:W3CDTF">1999-12-07T11:43:54Z</dcterms:created>
  <dcterms:modified xsi:type="dcterms:W3CDTF">2015-02-17T10:30:37Z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T Document Owner">
    <vt:lpwstr/>
  </property>
  <property fmtid="{D5CDD505-2E9C-101B-9397-08002B2CF9AE}" pid="3" name="TaxCatchAll">
    <vt:lpwstr/>
  </property>
</Properties>
</file>