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75" windowHeight="4320" tabRatio="727" activeTab="0"/>
  </bookViews>
  <sheets>
    <sheet name="New Services Request Form" sheetId="1" r:id="rId1"/>
    <sheet name="BT OperatorService Request Form" sheetId="2" r:id="rId2"/>
    <sheet name="DQ118 BT Hosted Services Form" sheetId="3" r:id="rId3"/>
    <sheet name="Product Matrices" sheetId="4" state="hidden" r:id="rId4"/>
    <sheet name="Product Matrices OS" sheetId="5" state="hidden" r:id="rId5"/>
    <sheet name="Product Matrices DQ" sheetId="6" state="hidden" r:id="rId6"/>
  </sheets>
  <definedNames>
    <definedName name="Background">#REF!</definedName>
    <definedName name="Communications_Provider_Identity__CUPID__Codes___formerly_LOPID">'New Services Request Form'!$B$8</definedName>
    <definedName name="_xlnm.Print_Area" localSheetId="1">'BT OperatorService Request Form'!$A$1:$B$31</definedName>
    <definedName name="_xlnm.Print_Area" localSheetId="2">'DQ118 BT Hosted Services Form'!$A$1:$B$46</definedName>
    <definedName name="_xlnm.Print_Area" localSheetId="0">'New Services Request Form'!$A$1:$B$47</definedName>
    <definedName name="_xlnm.Print_Area" localSheetId="3">'Product Matrices'!$B$1:$AF$53</definedName>
    <definedName name="_xlnm.Print_Area" localSheetId="5">'Product Matrices DQ'!$B$1:$AE$36</definedName>
    <definedName name="_xlnm.Print_Area" localSheetId="4">'Product Matrices OS'!$B$1:$U$35</definedName>
    <definedName name="Z_BA98A409_8E3A_11D4_AB4E_0000390E3408_.wvu.FilterData" localSheetId="1" hidden="1">'BT OperatorService Request Form'!$A$3:$B$22</definedName>
    <definedName name="Z_BA98A409_8E3A_11D4_AB4E_0000390E3408_.wvu.FilterData" localSheetId="2" hidden="1">'DQ118 BT Hosted Services Form'!$A$4:$B$33</definedName>
    <definedName name="Z_BA98A409_8E3A_11D4_AB4E_0000390E3408_.wvu.FilterData" localSheetId="0" hidden="1">'New Services Request Form'!$A$5:$B$35</definedName>
    <definedName name="Z_BA98A409_8E3A_11D4_AB4E_0000390E3408_.wvu.FilterData" localSheetId="3" hidden="1">'Product Matrices'!$H$1:$H$100</definedName>
    <definedName name="Z_BA98A409_8E3A_11D4_AB4E_0000390E3408_.wvu.FilterData" localSheetId="5" hidden="1">'Product Matrices DQ'!$G$1:$G$105</definedName>
    <definedName name="Z_BA98A409_8E3A_11D4_AB4E_0000390E3408_.wvu.FilterData" localSheetId="4" hidden="1">'Product Matrices OS'!$H$1:$H$104</definedName>
    <definedName name="Z_BA98A409_8E3A_11D4_AB4E_0000390E3408_.wvu.PrintArea" localSheetId="1" hidden="1">'BT OperatorService Request Form'!$A$1:$B$31</definedName>
    <definedName name="Z_BA98A409_8E3A_11D4_AB4E_0000390E3408_.wvu.PrintArea" localSheetId="2" hidden="1">'DQ118 BT Hosted Services Form'!$A$1:$B$41</definedName>
    <definedName name="Z_BA98A409_8E3A_11D4_AB4E_0000390E3408_.wvu.PrintArea" localSheetId="0" hidden="1">'New Services Request Form'!$A$1:$B$45</definedName>
    <definedName name="Z_BA98A409_8E3A_11D4_AB4E_0000390E3408_.wvu.PrintArea" localSheetId="3" hidden="1">'Product Matrices'!$B$1:$AF$22</definedName>
    <definedName name="Z_BA98A409_8E3A_11D4_AB4E_0000390E3408_.wvu.PrintArea" localSheetId="5" hidden="1">'Product Matrices DQ'!$B$1:$AE$36</definedName>
    <definedName name="Z_BA98A409_8E3A_11D4_AB4E_0000390E3408_.wvu.PrintArea" localSheetId="4" hidden="1">'Product Matrices OS'!$B$1:$U$35</definedName>
  </definedNames>
  <calcPr fullCalcOnLoad="1"/>
</workbook>
</file>

<file path=xl/sharedStrings.xml><?xml version="1.0" encoding="utf-8"?>
<sst xmlns="http://schemas.openxmlformats.org/spreadsheetml/2006/main" count="2518" uniqueCount="401">
  <si>
    <t>Allocated Number Range / Access Code</t>
  </si>
  <si>
    <t>Is Additional Capacity Required ?</t>
  </si>
  <si>
    <t>Name of Requestor :</t>
  </si>
  <si>
    <t>Telephone Number:</t>
  </si>
  <si>
    <t>Fax Number:</t>
  </si>
  <si>
    <t xml:space="preserve">Date : </t>
  </si>
  <si>
    <t>Geographical coverage required
(National / London only/ other- specify)</t>
  </si>
  <si>
    <t>Operator’s Test Numbers and 
dates available:</t>
  </si>
  <si>
    <t>Minimum/ Maximum number length 
(including leading zero where applicable)</t>
  </si>
  <si>
    <t>Ref. Cell for
Dropdown list</t>
  </si>
  <si>
    <t>Note form will cater for upto 100 products before vlookup formula needs amending</t>
  </si>
  <si>
    <t>vlookup formula needs amending for further products</t>
  </si>
  <si>
    <t>Response from Test Number 
e.g. IRT /Recorded Announcement</t>
  </si>
  <si>
    <t>Is International Access required? Specify YES/NO</t>
  </si>
  <si>
    <t>Will calls employ single stage, two stage or single stage defaulting to two stage call set-up? Specify.</t>
  </si>
  <si>
    <t xml:space="preserve">If two stage will authorisation be via PIN or CLI?    </t>
  </si>
  <si>
    <t>Is the number range to be used for Number Translation Service purposes. YES/NO?</t>
  </si>
  <si>
    <t>Specify which chargeband is proposed for the number range?  Eg. 50ppm Daytime/Evening/ Weekend</t>
  </si>
  <si>
    <t>Specify what changes to what number range is required.</t>
  </si>
  <si>
    <t>Will you be using LDLI? YES/NO</t>
  </si>
  <si>
    <t>Is Access from Payphones required? Specify YES/NO</t>
  </si>
  <si>
    <t>Specify existing number range for reference</t>
  </si>
  <si>
    <t>Number range affected by this request</t>
  </si>
  <si>
    <t>Specify Service Type eg. PRS</t>
  </si>
  <si>
    <t>Accepted OCCN reference number</t>
  </si>
  <si>
    <t>Specify current charge band</t>
  </si>
  <si>
    <t>Specify new charge band (agreed by BT)</t>
  </si>
  <si>
    <t>Existing Routing Plan Reference Number</t>
  </si>
  <si>
    <t>Applicable Traffic Stream</t>
  </si>
  <si>
    <t>Operator</t>
  </si>
  <si>
    <t>Operator's unique order reference number</t>
  </si>
  <si>
    <t>Receiving Operator</t>
  </si>
  <si>
    <t>Receiving Operator Identifier (LOPID)</t>
  </si>
  <si>
    <t>Originating Operator</t>
  </si>
  <si>
    <t>Allocated Prefix</t>
  </si>
  <si>
    <t>Specify Schedule Numbers: - 164, 364 or both</t>
  </si>
  <si>
    <t>Assigned Account Code/PIN No. (to be entered by BT)</t>
  </si>
  <si>
    <t>Geographical Coverage - National only</t>
  </si>
  <si>
    <t>Enter the CLI for the Operator's lines that are used to test the service</t>
  </si>
  <si>
    <t>Does current Interconnect Agreement include Schedule 322? YES/NO?</t>
  </si>
  <si>
    <t>Does current Interconnect Agreement include Schedule 09? YES/NO?</t>
  </si>
  <si>
    <t>Does current Interconnect Agreement include Schedule 05? YES/NO?</t>
  </si>
  <si>
    <t>Enter Number Range to be Groomed</t>
  </si>
  <si>
    <t>Is this number range hosted? YES/NO</t>
  </si>
  <si>
    <t>Order Accepted (All Pre-requisites completed)
Confirmed Date for Data Amendment Order Completion:</t>
  </si>
  <si>
    <t>Reference Number of Agreed Routing Plan</t>
  </si>
  <si>
    <t>Have contract changes been agreed for the specified changes? YES/NO</t>
  </si>
  <si>
    <t>Has the routing plan been amended to delete the specified number ranges? YES/NO</t>
  </si>
  <si>
    <t>New</t>
  </si>
  <si>
    <t xml:space="preserve">No </t>
  </si>
  <si>
    <t>Order Type</t>
  </si>
  <si>
    <t>Exchange Type</t>
  </si>
  <si>
    <t>National</t>
  </si>
  <si>
    <t>DLE</t>
  </si>
  <si>
    <t>UXD5</t>
  </si>
  <si>
    <t>All</t>
  </si>
  <si>
    <t>Geographical Coverage</t>
  </si>
  <si>
    <t>London only</t>
  </si>
  <si>
    <t>Other - specify</t>
  </si>
  <si>
    <t xml:space="preserve">Yes </t>
  </si>
  <si>
    <t>Response from Test</t>
  </si>
  <si>
    <t>Recorded Announcement</t>
  </si>
  <si>
    <t>Min/Max No Ranges</t>
  </si>
  <si>
    <t>For new decode provision 11/11</t>
  </si>
  <si>
    <t/>
  </si>
  <si>
    <t>Section A - to be completed by Operator</t>
  </si>
  <si>
    <t>Section B - to be completed by BT</t>
  </si>
  <si>
    <t>Section C - for internal BT use only</t>
  </si>
  <si>
    <t>n/a</t>
  </si>
  <si>
    <t>Service being requested:</t>
  </si>
  <si>
    <t>Geographical coverage required (National/London only/other (specify)</t>
  </si>
  <si>
    <t>Discount Category:</t>
  </si>
  <si>
    <t>Cease only</t>
  </si>
  <si>
    <t>Single stage IDA - if 3 figure = 3/21</t>
  </si>
  <si>
    <t>Two stage IDA - if 3 figure = 3/3</t>
  </si>
  <si>
    <t>Two stage IDA - if 4 figure = 4/4</t>
  </si>
  <si>
    <t>Single stage IDA - if 4 figure = 4/22</t>
  </si>
  <si>
    <t>Rearrange Capacity</t>
  </si>
  <si>
    <t>Numbers requiring Translation and Translation Prefix required</t>
  </si>
  <si>
    <t>Identify which traffic stream is affected by this request</t>
  </si>
  <si>
    <t>Contact phone number for Test Number enquiries</t>
  </si>
  <si>
    <t>Index ID</t>
  </si>
  <si>
    <t>Is International Access Authorised? If Yes, specify International Account Code</t>
  </si>
  <si>
    <t>Agreed Contractual Implementation Date</t>
  </si>
  <si>
    <t>Section D - for internal BT (Pricing) use only</t>
  </si>
  <si>
    <t>A copy of the previous implementation of Non-Geographic number range specified Form must be submitted with this Form.</t>
  </si>
  <si>
    <t>On-Switch</t>
  </si>
  <si>
    <t>Off-Switch (NCDB)</t>
  </si>
  <si>
    <t>Charge Group (NCDB)</t>
  </si>
  <si>
    <t>Enter the Prefix for NTS delivered Traffic in the form XXXX</t>
  </si>
  <si>
    <t>Enter Prefix for Groomed Traffic in the form XXXX</t>
  </si>
  <si>
    <t xml:space="preserve">                                                           </t>
  </si>
  <si>
    <t>Is part of the Number Range to be used for Indirect Access? Please specify and complete an additional DMA for this usage.</t>
  </si>
  <si>
    <t>Is a routing or chargeband change required? Please specify 'Routing Change' or 'Chargeband Change'</t>
  </si>
  <si>
    <t>Has a geographic number range been implemented already?  YES/NO.</t>
  </si>
  <si>
    <t>Service Notes for Information</t>
  </si>
  <si>
    <t>General Notes for Operator's Use</t>
  </si>
  <si>
    <t>It is essential that if a Routing Change or Chargeband Change is required to be implemented as part of this request, that the appropriate Change of Routing or Change of Chargeband request forms are attached.</t>
  </si>
  <si>
    <t>Identify exchange types requiring access to the number range (DLE/UXD5/All)?</t>
  </si>
  <si>
    <t>When Completed email form to:-</t>
  </si>
  <si>
    <t xml:space="preserve">BT NGNP Product and Technical Centre, e-mail numngn@bt.com.  </t>
  </si>
  <si>
    <t>High Pitch Test Tone</t>
  </si>
  <si>
    <t>Inverted Ring Tone (IRT)</t>
  </si>
  <si>
    <t>Specify which exchanges databuild is required at eg. ISC/Tandem Local/All?</t>
  </si>
  <si>
    <t>Single stage IDA - if 5 figure = 5/22</t>
  </si>
  <si>
    <t>Order Type Cease only</t>
  </si>
  <si>
    <t>New Operator</t>
  </si>
  <si>
    <t>Question 17 Metered/Unmetered</t>
  </si>
  <si>
    <t>Operator name
Free</t>
  </si>
  <si>
    <t>Operator unique reference 
Free</t>
  </si>
  <si>
    <t>Minimum/ Maximum number length
DD - Res</t>
  </si>
  <si>
    <t>Allocated number range / access code
Free</t>
  </si>
  <si>
    <t>Exchange type
DD - Res</t>
  </si>
  <si>
    <t>Geographical coverage
DD - Free</t>
  </si>
  <si>
    <t>Ref number of routing plan
Free</t>
  </si>
  <si>
    <t>International access
DD - Res</t>
  </si>
  <si>
    <t>Payphones access
DD - Res</t>
  </si>
  <si>
    <t>Metered Unmetered Access
DD - Free</t>
  </si>
  <si>
    <t>Additional capacity
DD - Free</t>
  </si>
  <si>
    <t>Operator's test numbers
Free</t>
  </si>
  <si>
    <t>Response from test number
DD - Res</t>
  </si>
  <si>
    <t>Contact number for test number queries
Free</t>
  </si>
  <si>
    <t>Req date of intro
Free</t>
  </si>
  <si>
    <t xml:space="preserve">Name of requestor
Free  </t>
  </si>
  <si>
    <t>Tel number of requestor
Free</t>
  </si>
  <si>
    <t>Date
Free</t>
  </si>
  <si>
    <t>Service Notes for Information
Res</t>
  </si>
  <si>
    <t>Where to send form to
Res</t>
  </si>
  <si>
    <t>Order accepted
Free</t>
  </si>
  <si>
    <t>Order type
DD - Res</t>
  </si>
  <si>
    <t>Service being requested 
DD - Res</t>
  </si>
  <si>
    <t>Lopid
Val</t>
  </si>
  <si>
    <t>Existing Operator</t>
  </si>
  <si>
    <t>0   pence per minute</t>
  </si>
  <si>
    <t>1   pence per minute</t>
  </si>
  <si>
    <t>2   pence per minute</t>
  </si>
  <si>
    <t>3   pence per minute</t>
  </si>
  <si>
    <t>4   pence per minute</t>
  </si>
  <si>
    <t>5   pence per minute</t>
  </si>
  <si>
    <t>6   pence per minute</t>
  </si>
  <si>
    <t>7   pence per minute</t>
  </si>
  <si>
    <t>8   pence per minute</t>
  </si>
  <si>
    <t>9   pence per minute</t>
  </si>
  <si>
    <t>10 pence per minute</t>
  </si>
  <si>
    <t>This provision is a request for an Internet Service</t>
  </si>
  <si>
    <t>This provision is a request for a Non-Internet Service</t>
  </si>
  <si>
    <t>Cease and Reprovide</t>
  </si>
  <si>
    <t>New Operator's unique order reference number</t>
  </si>
  <si>
    <t>Existing Operator Identifier (LOPID)</t>
  </si>
  <si>
    <t>New Operator’s Test Numbers and 
dates available:</t>
  </si>
  <si>
    <t>The Gaining Commercial Manager is responsible for ensuring that all appropriate contract activities are completed and that correct sign-off have been obtained before submitting this DMA</t>
  </si>
  <si>
    <t>Reference Number of Routing Plan from which No. Range / IA code has been removed</t>
  </si>
  <si>
    <r>
      <t>Order Type</t>
    </r>
    <r>
      <rPr>
        <b/>
        <sz val="8"/>
        <rFont val="Arial"/>
        <family val="2"/>
      </rPr>
      <t xml:space="preserve"> </t>
    </r>
    <r>
      <rPr>
        <sz val="8"/>
        <rFont val="Arial"/>
        <family val="2"/>
      </rPr>
      <t>Cease and Reprovide only</t>
    </r>
  </si>
  <si>
    <t>Allocated Number Range / Access Code BEING REPROVIDED</t>
  </si>
  <si>
    <t>Allocated Number Range / Access Code BEING CEASED</t>
  </si>
  <si>
    <t>For Cease and Reprovide: Please use the option 'Cease and Reprovide Number Range / Indirect Access Code' listed in the Service being requested drop-down list</t>
  </si>
  <si>
    <t>Desired Ready For Service (RFS) Date if longer than the standard lead times</t>
  </si>
  <si>
    <t xml:space="preserve"> </t>
  </si>
  <si>
    <t>Is Additional Capacity Required when NEW OPERATOR REPROVIDES Number Range/Access Code?</t>
  </si>
  <si>
    <t>Yes/No
Intnl Access</t>
  </si>
  <si>
    <t>Yes/No
Payphone Access</t>
  </si>
  <si>
    <t>Yes/No
Addntl Capacity</t>
  </si>
  <si>
    <t>Yes/No
Simple DMA</t>
  </si>
  <si>
    <t>FRIACO Traffic Provide</t>
  </si>
  <si>
    <t>FRIACO Traffic Successional</t>
  </si>
  <si>
    <t>FRIACO Traffic Cease</t>
  </si>
  <si>
    <t>International Access Authorised
Free</t>
  </si>
  <si>
    <t>xxxx</t>
  </si>
  <si>
    <t>BT's Test Numbers and 
dates available:</t>
  </si>
  <si>
    <t>Question 14
Row 16
Free</t>
  </si>
  <si>
    <t>Question 15
Row 17
Free</t>
  </si>
  <si>
    <t>Question 16
Row 18
Free</t>
  </si>
  <si>
    <t>Question 17
Row 19
Free</t>
  </si>
  <si>
    <t>Order  Type New/Cease/Change Existing Routing?</t>
  </si>
  <si>
    <t>Call Volumes Per Annum for This Year (Year 1)</t>
  </si>
  <si>
    <t>Call Volumes Per Annum for Next Year (Year 2)</t>
  </si>
  <si>
    <t>Call Volumes Per Annum for Year After (Year 3)</t>
  </si>
  <si>
    <t>II Digits
Free</t>
  </si>
  <si>
    <t>999 Connect To
Free</t>
  </si>
  <si>
    <t>Zone Codes</t>
  </si>
  <si>
    <t>II Digits</t>
  </si>
  <si>
    <t>1    National Operator Assistance Service (100) Schedule 120</t>
  </si>
  <si>
    <t>4    International Operator Assistance Service (155) Schedule 122</t>
  </si>
  <si>
    <t>12   Directory Enquiry Service for Blind or Disabled Customers (195) Schedule 129</t>
  </si>
  <si>
    <t>Branded Service</t>
  </si>
  <si>
    <t>Provide Zone Codes here</t>
  </si>
  <si>
    <t>100 SOL - Contact Number</t>
  </si>
  <si>
    <t xml:space="preserve"> Commercial Managers - please note that the purpose of submitting this DMA request is to ensure that Schedule 220 has been signed and is in place.</t>
  </si>
  <si>
    <t>Modem Tone</t>
  </si>
  <si>
    <t>Click here for notes on complex dma</t>
  </si>
  <si>
    <t>Section C - Additional Information - to be completed by Operator</t>
  </si>
  <si>
    <t xml:space="preserve">Two stage IDA - if 5 figure = 5/5 </t>
  </si>
  <si>
    <t>ACCESS IS BARRED FROM PAYPHONES FOR THIS SERVICE</t>
  </si>
  <si>
    <t>Order  Type New/Cease/Reprovide/Rearrange?</t>
  </si>
  <si>
    <t>No' payphones</t>
  </si>
  <si>
    <t>Please do not use this service option for changes to DQ 118 codes.  Use options 43 and 44 for DQ 118 Codes only.</t>
  </si>
  <si>
    <t>Is Access from Payphones required? Specify YES/NO
Access is barred from payphones for this service</t>
  </si>
  <si>
    <t>For DQ 118 provision 6/6</t>
  </si>
  <si>
    <t>41  Provision of DQ Code (118xxx) using a ppm chargeband only</t>
  </si>
  <si>
    <t>42  Provision of DQ Code (118xxx) using ppc or ppc/ppm chargeband</t>
  </si>
  <si>
    <t>43  Change of Chargeband on DQ code (where new c/band is ppm)</t>
  </si>
  <si>
    <t>44  Change Chargeband on DQ code (where new c/band ppc or ppc/ppm)</t>
  </si>
  <si>
    <t>6   pence per call</t>
  </si>
  <si>
    <t>BT may charge for implementing this code on the BT network subject to industry negotiations</t>
  </si>
  <si>
    <t>This is for orders wanting to have the NGNPT prefix built in BT network</t>
  </si>
  <si>
    <t>This is for orders wanting to have the NGNPT prefix built in the network and also for the provision of the chargeable enhanced billing reports</t>
  </si>
  <si>
    <t>This is for orders for the provision of  the chargeable enhanced reports only (as the prefix has already been built in the network</t>
  </si>
  <si>
    <t>Question 18
Row 20
Free</t>
  </si>
  <si>
    <t>Question 19
Row 21
Free</t>
  </si>
  <si>
    <t>Yes/No
Contract Signed?</t>
  </si>
  <si>
    <t>Provide e-mail address where reports are to be sent.</t>
  </si>
  <si>
    <t>Have contract schedules been signed ? YES/NO</t>
  </si>
  <si>
    <t>1  Provision of DQ Code (118xxx) using a ppm chargeband only</t>
  </si>
  <si>
    <t>2  Provision of DQ Code (118xxx) using ppc or ppc/ppm chargeband</t>
  </si>
  <si>
    <t>3  Change of Chargeband on DQ code (where new c/band is ppm)</t>
  </si>
  <si>
    <t>4  Change Chargeband on DQ code (where new c/band ppc or ppc/ppm)</t>
  </si>
  <si>
    <t>Contractual Implementation Date, agreed by Business Development Manager</t>
  </si>
  <si>
    <t>Business Development Manager to complete details of Retail Chargebands</t>
  </si>
  <si>
    <t>Name of Business Development Manager and date to indicate that Service Provider Contract has been signed</t>
  </si>
  <si>
    <t>Does the Oftel Allocation Certificate show this number range as being excluded from the BTs Retail Discounts or Non BT Discount Scheme.  Please answer 'Yes' or 'No'</t>
  </si>
  <si>
    <t>Single stage IDA - if 3 figure = 6/21</t>
  </si>
  <si>
    <t>Single stage IDA - if 4 figure = 7/22</t>
  </si>
  <si>
    <t>Single stage IDA - if 5 figure = 8/22</t>
  </si>
  <si>
    <t>ACCESS IS BARRED FROM PAYPHONES FOR THIS SERVICE
International access is not available, as it is not possible to accommodate the charging structure.</t>
  </si>
  <si>
    <t>Is Access from Payphones required? Specify YES/NO
See very important service notes below.</t>
  </si>
  <si>
    <t>Name and Date - Retail Manager Discount, Pricing and Implementation approval</t>
  </si>
  <si>
    <t>Communications Provider Identity 'CUPID' Codes  (formerly LOPID)</t>
  </si>
  <si>
    <t>Originating Communications Provider Identity 'CUPID' Codes  (formerly LOPID)</t>
  </si>
  <si>
    <t>New Communications Provider Identity 'CUPID' Codes  (formerly LOPID)</t>
  </si>
  <si>
    <t>Mobile number range affected by this request</t>
  </si>
  <si>
    <t>Also see  http://www.ofcom.org.uk/static/archive/oftel/ind_info/numbering/ngnp1199.htm - Process Manual</t>
  </si>
  <si>
    <t>If for 3rd Party Indirect Access call routing, please specify 3rd Party Operator</t>
  </si>
  <si>
    <t xml:space="preserve">If barring from payphones access is to be lifted, a 'special ppm' chargeband will need to be agreed prior to submitting order.  </t>
  </si>
  <si>
    <t>Specify whether Unmetered or Metered and the rate applicable</t>
  </si>
  <si>
    <t>If for 3rd party handover, please specify the code owner</t>
  </si>
  <si>
    <t>If a LIECS Number Range has NOT been implemented yet, please use the 'Initial LIECS Number Range (056)' from the service drop-down menu.  
If International Access have not been initially setup, please contact your BT Commercial Manager to arrange signing of appropriate Contract schedules.</t>
  </si>
  <si>
    <t xml:space="preserve">Is this a Complex DMA? (Page 6 of the New Services Manual Refers)
Select Yes in the dropdown menu if it is.  </t>
  </si>
  <si>
    <t>Services 2, 3, 5, 6, 9, 10 and 11 were removed on 16/2/06 as no longer offered</t>
  </si>
  <si>
    <t>ff</t>
  </si>
  <si>
    <t>bghjgghghg</t>
  </si>
  <si>
    <t>100 SOL
Free</t>
  </si>
  <si>
    <t>999 24hr fixed line name &amp; address query number</t>
  </si>
  <si>
    <t>Location Independent Electronic Communications Service = LIECS</t>
  </si>
  <si>
    <t>Do the end users use nomadic and fixed VoIP devices?</t>
  </si>
  <si>
    <t>Operator Services Interconnect Identifier (II) Digits</t>
  </si>
  <si>
    <t>999 Interconnect identifier (II) Digits</t>
  </si>
  <si>
    <t xml:space="preserve">1  Implementation of Initial Geographic Number Range </t>
  </si>
  <si>
    <t>Specify which chargeband is proposed for the number range?  Eg. 150ppm Daytime/Evening/ Weekend</t>
  </si>
  <si>
    <t>Specify which chargeband is proposed for the number range?  Eg. 20ppm Daytime/Evening/ Weekend</t>
  </si>
  <si>
    <t>Specify which chargeband is proposed for the number range?  Eg. 20ppc Daytime/Evening/ Weekend</t>
  </si>
  <si>
    <t>2  Implementation of Subsequent Geographic Number Range</t>
  </si>
  <si>
    <t xml:space="preserve">3  Implementaton of a UK-wide Geographic Rate Number Range (03) </t>
  </si>
  <si>
    <t>4  Implementation of Non-Geographic No. Range (for Mobile Operators)</t>
  </si>
  <si>
    <t>6  Implementation of 0844 (0 and 1) Number Range</t>
  </si>
  <si>
    <t xml:space="preserve">11  Implementation of 0871 (0 and 1) Number Range </t>
  </si>
  <si>
    <t>20  Implementation of a Corporate Customer number range (055)</t>
  </si>
  <si>
    <t>21  Implementation of a LIECS Number Range (056)</t>
  </si>
  <si>
    <t xml:space="preserve">22  Implementation of a VOIP/ Multi-Media Service </t>
  </si>
  <si>
    <t>25  Implementation of an Indirect Access code (1xx, 1xxx, 1xxxx) incl. 3rd party call routing</t>
  </si>
  <si>
    <t>26  Implementation of an Indirect Access code  (0800/0808) Incl. 3rd party call routing</t>
  </si>
  <si>
    <t>27  Implementation of a DQ Code (118xxx) using a ppm chargeband only</t>
  </si>
  <si>
    <t>28  Implementation of a DQ Code (118xxx) using ppc or ppc/ppm chargeband</t>
  </si>
  <si>
    <t>29  Change of Chargeband on DQ code (where new c/band is ppm)</t>
  </si>
  <si>
    <t>30  Change Chargeband on DQ code (where new c/band ppc or ppc/ppm)</t>
  </si>
  <si>
    <t>32  Change of Routing to an existing Number Range request incl. 3rd party handover</t>
  </si>
  <si>
    <t>33  Rearrangement to existing No. range structure (DE digit discrimination)</t>
  </si>
  <si>
    <t xml:space="preserve">34  Operator Call Mapping </t>
  </si>
  <si>
    <t>35  BT Text Direct Service</t>
  </si>
  <si>
    <t>36  Implementation of 144 access from OLO network</t>
  </si>
  <si>
    <t>37  Ring Me Free</t>
  </si>
  <si>
    <t>38  Operator Featurenet Call-In Access Calls</t>
  </si>
  <si>
    <t>39  Reciprocal Virtual Call Service</t>
  </si>
  <si>
    <t>40  Ring Back When Free</t>
  </si>
  <si>
    <t>41  Change of Routing to existing Non-Geo No. Range for Dial IP Grooming</t>
  </si>
  <si>
    <t>42  Number Grooming Request</t>
  </si>
  <si>
    <t>43  Cease Number Range or Indirect Access Code</t>
  </si>
  <si>
    <t>44  Cease and Reprovide No. Range or IA Code incl. 3rd party call routing</t>
  </si>
  <si>
    <t>47  Indirect Access Transit Service</t>
  </si>
  <si>
    <t>48  Initial Targetted Transit Calls</t>
  </si>
  <si>
    <t>49  Subsequent Targetted Transit Calls</t>
  </si>
  <si>
    <t>50  Non-Geographic Number Portability Transit - Prefix &amp; Reports</t>
  </si>
  <si>
    <t>51  Non-Geographic Number Portability Transit - Reports Only</t>
  </si>
  <si>
    <t>52  Non-Geographic Number Portability Transit - Prefix Only</t>
  </si>
  <si>
    <t>53  Mobile Number Portability Transit</t>
  </si>
  <si>
    <t>54  ISDN Mob Transit Calls (Differential Billing 3G Vid Calls Existing Mob No.Ranges)</t>
  </si>
  <si>
    <t>55  Change of BT Retail Discount on existing services request</t>
  </si>
  <si>
    <t xml:space="preserve">Initial Geographic Number Range </t>
  </si>
  <si>
    <t xml:space="preserve">Subsequent Geographic Number Range implementation request </t>
  </si>
  <si>
    <t xml:space="preserve">Implementaton of a UK-wide Geographic Rate Number Range (03) </t>
  </si>
  <si>
    <t xml:space="preserve">Non-Geographic No. Range (for Mobile Ops), Initial &amp; Subsequent </t>
  </si>
  <si>
    <t>Operator FreePhone 0800/0808 Number Range</t>
  </si>
  <si>
    <t>Implementation of 0844 (0 and 1) Number Range</t>
  </si>
  <si>
    <t>Implementation of 0844 (2 to 9), or 0843 (all levels) Number Range using ppc or ppc/ppm chargeband</t>
  </si>
  <si>
    <t>Implementation of 0844 (2 to 9), or 0843 (all levels) Number Range using ppm chargeband</t>
  </si>
  <si>
    <t xml:space="preserve">Implementation of 0871 (0 and 1) Number Range </t>
  </si>
  <si>
    <t>Implementation of 0871 (2 to 9), 0872 (all levels), or 0873 (all levels) Number Range</t>
  </si>
  <si>
    <t>Implementation of 0871 (2 to 9), 0872 (all levels), or 0873 (all levels) Number Range using a ppm chargeband</t>
  </si>
  <si>
    <t>Operator PNS/PAS calls using a ppm only chargeband</t>
  </si>
  <si>
    <t>Operator Corporate Customer Service Calls (055)</t>
  </si>
  <si>
    <t>Initial LIECS Number Range (056)</t>
  </si>
  <si>
    <t>Operator VOIP/ Multi-Media Service Calls</t>
  </si>
  <si>
    <t>Indirect Access codes  (1xx, 1xxx, 1xxxx) incl. 3rd party call routing</t>
  </si>
  <si>
    <t>Indirect Access code  (0800/0808) (Incl 3rd party call routeing)</t>
  </si>
  <si>
    <t>Change of Chargeband on DQ code (where new c/band is ppm)</t>
  </si>
  <si>
    <t>Change Chargeband on DQ code (where new c/band ppc or ppc/ppm)</t>
  </si>
  <si>
    <t>Change of Chargeband(s) on existing services request</t>
  </si>
  <si>
    <t>Change of Routing to an existing Number Range request incl. 3rd party handover</t>
  </si>
  <si>
    <t>Rearrangement to existing No. range structure (DE digit discrimination)</t>
  </si>
  <si>
    <t xml:space="preserve">Operator Call Mapping </t>
  </si>
  <si>
    <t>BT Text Direct Service</t>
  </si>
  <si>
    <t>Implementation of 144 access from OLO network</t>
  </si>
  <si>
    <t>Ring Me Free</t>
  </si>
  <si>
    <t>Operator Featurenet Call-In Access Calls</t>
  </si>
  <si>
    <t>Reciprocal Virtual Call Service</t>
  </si>
  <si>
    <t>Ring Back When Free</t>
  </si>
  <si>
    <t>Change of Routing to existing Non-Geo No. Range for Dial IP Grooming</t>
  </si>
  <si>
    <t>Number Grooming Request</t>
  </si>
  <si>
    <t>Cease Number Range or Indirect Access Code</t>
  </si>
  <si>
    <t>Cease and Reprovide No. Range or IA Code incl. 3rd party call routing</t>
  </si>
  <si>
    <t>Indirect Access Transit Service</t>
  </si>
  <si>
    <t>Initial Targetted Transit Calls</t>
  </si>
  <si>
    <t>Subsequent Targetted Transit Calls</t>
  </si>
  <si>
    <t>Non-Geographic Number Portability Transit - Prefix &amp; Reports</t>
  </si>
  <si>
    <t>Non-Geographic Number Portability Transit - Reports Only</t>
  </si>
  <si>
    <t>Non-Geographic Number Portability Transit - Prefix Only</t>
  </si>
  <si>
    <t>Mobile Number Portability Transit</t>
  </si>
  <si>
    <t>ISDN Mob Transit Calls (Differential Billing 3G Vid Calls Existing Mob No.Ranges)</t>
  </si>
  <si>
    <t>Change of BT Retail Discount on existing services request</t>
  </si>
  <si>
    <t>Subsequent LIECS Number Range (056)</t>
  </si>
  <si>
    <t>12  Implementation of 0871 (2 to 9), 0872 or 0873 Number Range using a ppc or ppc/ppm c'band</t>
  </si>
  <si>
    <t>13  Implementation of 0871 (2 to 9), 0872 or 0873 Number Range using a ppm chargeband</t>
  </si>
  <si>
    <t>7  Implementation of 0844 (2 to 9), or 0843 Number Range using ppc or ppc/ppm chargeband</t>
  </si>
  <si>
    <t>8  Implementation of 0844 (2 to 9), or 0843 Number Range using ppm chargeband</t>
  </si>
  <si>
    <t>Specify which chargeband is proposed for the number range?  Eg. 10ppm Daytime/Evening/ Weekend</t>
  </si>
  <si>
    <t>NB - This service is barred from international Access</t>
  </si>
  <si>
    <t>NB - This service is barred from payphone access</t>
  </si>
  <si>
    <t xml:space="preserve">Are you able to trace the location of silent VOIP calls? </t>
  </si>
  <si>
    <t>Please do not use this service option for changes to DQ 118 codes.  Use options 29 and 30 for DQ 118 Codes only.</t>
  </si>
  <si>
    <t>Email address or fax number of requestor
Free</t>
  </si>
  <si>
    <t>Email address or fax number of requestor</t>
  </si>
  <si>
    <t xml:space="preserve">BT Contract Central - cmcentral@bt.com </t>
  </si>
  <si>
    <t>Operator Schools Internet Caller - service withdrawn from 01/10/07</t>
  </si>
  <si>
    <t>Service withdrawn for new supply with effect from 01/10/07</t>
  </si>
  <si>
    <t>Implementation of international access to an existing number range</t>
  </si>
  <si>
    <t>Date to indicate Order Accepted</t>
  </si>
  <si>
    <t>BT Contract Central to complete details of Retail Chargebands</t>
  </si>
  <si>
    <t>If a Geographic Number Range has NOT been implemented yet, please use the 'Initial Geographic Number Range' from the service drop-down menu.
If International Access have not been initially setup, please contact your BT Contract Central to arrange signing of appropriate Contract schedules.</t>
  </si>
  <si>
    <t>If request is for international access to be opened up to an existing 0844 or 0843 code please use the "Implementation of international access to an existing number range" from the drop down menu.</t>
  </si>
  <si>
    <t>If request is for international access to be opened up to an existing 0871,0872 or 0873 code please use the "Implementation of international access to an existing number range" from the drop down menu.</t>
  </si>
  <si>
    <t xml:space="preserve">  </t>
  </si>
  <si>
    <t>BT Contract Central to indicate that Schedule 218 in contract, if applicable</t>
  </si>
  <si>
    <t>56  Implementation of international access to an existing number range</t>
  </si>
  <si>
    <t>59  Subsequent LIECS Number Range (056) - NOT REQUIRED</t>
  </si>
  <si>
    <t>58  Operator Schools Internet Caller - service withdrawn from 01/10/06 - NOT REQUIRED</t>
  </si>
  <si>
    <t>Implementation of pan-European Access Code 116xxx</t>
  </si>
  <si>
    <t>57  Implementation of pan-European Access Code 116xxx</t>
  </si>
  <si>
    <t>DQ118 Hosted Services on BT Form - Issue 8g - 13/12/2009</t>
  </si>
  <si>
    <t>DMA Reception - dma.reception@bt.com</t>
  </si>
  <si>
    <t>Contact phone number or e-mail address for Test Number enquiries</t>
  </si>
  <si>
    <t xml:space="preserve">23  Implementation of an Operator Multi-Media Service </t>
  </si>
  <si>
    <t xml:space="preserve">Operator Multi-Media Service  </t>
  </si>
  <si>
    <t>Specify which chargeband is proposed for the number range?  Eg. 12ppc + 3.95ppm Daytime/Evening/ Weekend</t>
  </si>
  <si>
    <t>31  Change of Chargeband(s) on existing services request(Not DQ118 Services)</t>
  </si>
  <si>
    <t>Have the number ranges been returned to Ofcom? YES/NO</t>
  </si>
  <si>
    <t>16  Implementation of PNS/PAS number range using a ppm only chargeband</t>
  </si>
  <si>
    <t>18  Implementation of PNS/PAS number range using a ppc/ppm combination c'band</t>
  </si>
  <si>
    <t xml:space="preserve">Operator PNS/PAS calls using a ppm/ppc combination chargeband </t>
  </si>
  <si>
    <t>Nomadic and Fixed Voice
Free</t>
  </si>
  <si>
    <t>Silent VOIP Tracing Capability
Free</t>
  </si>
  <si>
    <t>Technical Contact Details</t>
  </si>
  <si>
    <t>Contact for Data Queries</t>
  </si>
  <si>
    <t>Name and Tel number of requestor
Free</t>
  </si>
  <si>
    <t>Name and Tel number of requestor</t>
  </si>
  <si>
    <t xml:space="preserve">CLI for Testing
Free  </t>
  </si>
  <si>
    <t>CLI for testing</t>
  </si>
  <si>
    <t xml:space="preserve">7    Emergency Service (incl Postcode Alloc. for Fixed Emerg. Calls) (999) Sch 225 </t>
  </si>
  <si>
    <t>is Differential Charging required for Data and Voice services (Where available) ? Specify YES/NO</t>
  </si>
  <si>
    <t>N/A</t>
  </si>
  <si>
    <t>Zone Codes
Free</t>
  </si>
  <si>
    <t>Zone Codes must be provided for this service.  Key in codes or indicate if this has been provided on separate document. (This requirement is applicable to all 999 schedules.)</t>
  </si>
  <si>
    <t>Cease</t>
  </si>
  <si>
    <t>BT Operator Service DMA Form - Issue 8g - 10/03/2011</t>
  </si>
  <si>
    <t>Does the Ofcom Allocation Certificate show this number range as being excluded from the BTs Retail Discounts or Non BT Discount Scheme.  Please answer 'Yes' or 'No'</t>
  </si>
  <si>
    <t xml:space="preserve">Is this a Complex DMA? (Page 6 of the New Services Manual Refers) Select Yes in the dropdown menu if it is.  </t>
  </si>
  <si>
    <t>All the above questions are mandatory and must not be left blank. Press the Self Check button to see if you have answered all the questions.</t>
  </si>
  <si>
    <t>Please enter latest implemented Routing Plan reference</t>
  </si>
  <si>
    <t>Enter the routing plan reference number – only plans in the agreed status can be progressed</t>
  </si>
  <si>
    <t>Operator 0845 Number Range</t>
  </si>
  <si>
    <t>Operator 0870 Number Range</t>
  </si>
  <si>
    <t>9  Implementation of 0845 Number Range</t>
  </si>
  <si>
    <t>10  Implementation of 0870  Number Range</t>
  </si>
  <si>
    <t>New Services DMA Request Form - Issue 8i - 01/03/2017</t>
  </si>
  <si>
    <t>5  Implementation of 0800/0808 or 116xxx FreePhone Number Range</t>
  </si>
  <si>
    <t>Specify which Service Charges is proposed for the number range?  Eg. SC001</t>
  </si>
  <si>
    <t>Specify which Service Charge is proposed for the number range?  Eg. SC046</t>
  </si>
  <si>
    <t>Provision of DQ Code (118xxx) using a ppm chargeband only, up to 275ppm</t>
  </si>
  <si>
    <t>Provision of DQ Code (118xxx) using ppc or ppc/ppm chargeband up to 275 ppm or ppc</t>
  </si>
  <si>
    <t xml:space="preserve">Operator 09 Number (upto 275ppm or ppc) </t>
  </si>
  <si>
    <t>Operator 09 Number (above 275ppm or ppc)</t>
  </si>
  <si>
    <t>15  Implementation of 09 number range (above 275ppm or ppc)</t>
  </si>
  <si>
    <t xml:space="preserve">14  Implementation of 09 number range (up to 275ppm or ppc)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</si>
</sst>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7">
    <font>
      <sz val="10"/>
      <name val="Arial"/>
      <family val="0"/>
    </font>
    <font>
      <sz val="11"/>
      <color indexed="8"/>
      <name val="Calibri"/>
      <family val="2"/>
    </font>
    <font>
      <sz val="8"/>
      <name val="Arial"/>
      <family val="2"/>
    </font>
    <font>
      <b/>
      <sz val="10"/>
      <name val="Arial"/>
      <family val="2"/>
    </font>
    <font>
      <b/>
      <sz val="8"/>
      <name val="Arial"/>
      <family val="2"/>
    </font>
    <font>
      <u val="single"/>
      <sz val="10"/>
      <color indexed="12"/>
      <name val="Arial"/>
      <family val="2"/>
    </font>
    <font>
      <sz val="8"/>
      <color indexed="12"/>
      <name val="Arial"/>
      <family val="2"/>
    </font>
    <font>
      <i/>
      <sz val="8"/>
      <name val="Arial"/>
      <family val="2"/>
    </font>
    <font>
      <b/>
      <sz val="12"/>
      <name val="Arial"/>
      <family val="2"/>
    </font>
    <font>
      <sz val="12"/>
      <name val="Arial"/>
      <family val="2"/>
    </font>
    <font>
      <sz val="10"/>
      <color indexed="10"/>
      <name val="Arial"/>
      <family val="2"/>
    </font>
    <font>
      <sz val="8"/>
      <color indexed="10"/>
      <name val="Arial"/>
      <family val="2"/>
    </font>
    <font>
      <u val="single"/>
      <sz val="8"/>
      <color indexed="12"/>
      <name val="Arial"/>
      <family val="2"/>
    </font>
    <font>
      <sz val="8"/>
      <color indexed="48"/>
      <name val="Arial"/>
      <family val="2"/>
    </font>
    <font>
      <b/>
      <sz val="10"/>
      <color indexed="62"/>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000000"/>
      <name val="Arial"/>
      <family val="2"/>
    </font>
    <font>
      <sz val="8"/>
      <color rgb="FFFF0000"/>
      <name val="Arial"/>
      <family val="2"/>
    </font>
    <font>
      <b/>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
      <patternFill patternType="solid">
        <fgColor rgb="FFFFD4B5"/>
        <bgColor indexed="64"/>
      </patternFill>
    </fill>
    <fill>
      <patternFill patternType="solid">
        <fgColor rgb="FFD3D3D3"/>
        <bgColor indexed="64"/>
      </patternFill>
    </fill>
    <fill>
      <patternFill patternType="solid">
        <fgColor rgb="FFCCFFCC"/>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style="thick">
        <color indexed="10"/>
      </right>
      <top style="thick">
        <color indexed="10"/>
      </top>
      <bottom/>
    </border>
    <border>
      <left style="thick">
        <color indexed="10"/>
      </left>
      <right style="thick">
        <color indexed="10"/>
      </right>
      <top/>
      <bottom style="thick">
        <color indexed="10"/>
      </bottom>
    </border>
    <border>
      <left style="thick">
        <color indexed="10"/>
      </left>
      <right style="thick">
        <color indexed="10"/>
      </right>
      <top/>
      <bottom/>
    </border>
    <border>
      <left style="thin"/>
      <right style="thin"/>
      <top style="thin"/>
      <bottom style="thin"/>
    </border>
    <border>
      <left/>
      <right/>
      <top style="thick">
        <color indexed="10"/>
      </top>
      <bottom/>
    </border>
    <border>
      <left style="thin"/>
      <right style="thin"/>
      <top style="thin"/>
      <bottom/>
    </border>
    <border>
      <left/>
      <right style="medium"/>
      <top style="medium"/>
      <bottom style="thin"/>
    </border>
    <border>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right style="medium"/>
      <top style="thin"/>
      <bottom>
        <color indexed="63"/>
      </botto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5">
    <xf numFmtId="0" fontId="0" fillId="0" borderId="0" xfId="0" applyAlignment="1">
      <alignment/>
    </xf>
    <xf numFmtId="0" fontId="2" fillId="0" borderId="0" xfId="0" applyFont="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33" borderId="0" xfId="0" applyFont="1" applyFill="1" applyAlignment="1" applyProtection="1">
      <alignment horizontal="left" vertical="center" wrapText="1"/>
      <protection/>
    </xf>
    <xf numFmtId="0" fontId="2" fillId="0" borderId="0" xfId="0" applyFont="1" applyAlignment="1" applyProtection="1">
      <alignment horizontal="left" wrapText="1"/>
      <protection/>
    </xf>
    <xf numFmtId="0" fontId="0" fillId="0" borderId="0" xfId="0" applyAlignment="1" applyProtection="1">
      <alignment horizontal="left" wrapText="1"/>
      <protection/>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2" fillId="34" borderId="11" xfId="0" applyFont="1" applyFill="1" applyBorder="1" applyAlignment="1" applyProtection="1">
      <alignment vertical="top" wrapText="1"/>
      <protection locked="0"/>
    </xf>
    <xf numFmtId="0" fontId="0" fillId="34" borderId="10" xfId="0" applyFont="1" applyFill="1" applyBorder="1" applyAlignment="1" applyProtection="1">
      <alignment wrapText="1"/>
      <protection locked="0"/>
    </xf>
    <xf numFmtId="0" fontId="0" fillId="0" borderId="12" xfId="0" applyBorder="1" applyAlignment="1" applyProtection="1">
      <alignment wrapText="1"/>
      <protection locked="0"/>
    </xf>
    <xf numFmtId="0" fontId="2" fillId="0" borderId="11" xfId="0" applyFont="1" applyBorder="1" applyAlignment="1" applyProtection="1">
      <alignment vertical="top" wrapText="1"/>
      <protection locked="0"/>
    </xf>
    <xf numFmtId="0" fontId="2" fillId="34" borderId="10" xfId="0" applyFont="1" applyFill="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2" xfId="0" applyNumberFormat="1" applyFont="1" applyBorder="1" applyAlignment="1" applyProtection="1">
      <alignment vertical="top" wrapText="1"/>
      <protection locked="0"/>
    </xf>
    <xf numFmtId="0" fontId="2" fillId="35" borderId="0" xfId="0" applyFont="1" applyFill="1" applyAlignment="1" applyProtection="1">
      <alignment vertical="top" wrapText="1"/>
      <protection locked="0"/>
    </xf>
    <xf numFmtId="0" fontId="2" fillId="0" borderId="0" xfId="0" applyFont="1" applyAlignment="1" applyProtection="1">
      <alignment vertical="top" wrapText="1"/>
      <protection/>
    </xf>
    <xf numFmtId="0" fontId="2" fillId="0" borderId="0" xfId="0" applyFont="1" applyFill="1" applyAlignment="1" applyProtection="1">
      <alignment vertical="top" wrapText="1"/>
      <protection/>
    </xf>
    <xf numFmtId="0" fontId="2" fillId="0" borderId="0" xfId="0" applyFont="1" applyFill="1" applyAlignment="1" applyProtection="1">
      <alignment horizontal="left" vertical="center" wrapText="1"/>
      <protection/>
    </xf>
    <xf numFmtId="0" fontId="3" fillId="0" borderId="0" xfId="0" applyFont="1" applyAlignment="1" applyProtection="1">
      <alignment horizontal="left" wrapText="1"/>
      <protection/>
    </xf>
    <xf numFmtId="0" fontId="0" fillId="0" borderId="0" xfId="0" applyFont="1" applyAlignment="1" applyProtection="1">
      <alignment horizontal="center" vertical="center" wrapText="1"/>
      <protection/>
    </xf>
    <xf numFmtId="0" fontId="0" fillId="0" borderId="0" xfId="0" applyAlignment="1" applyProtection="1" quotePrefix="1">
      <alignment horizontal="left" wrapText="1"/>
      <protection/>
    </xf>
    <xf numFmtId="0" fontId="0" fillId="0" borderId="0" xfId="0" applyAlignment="1" applyProtection="1">
      <alignment/>
      <protection/>
    </xf>
    <xf numFmtId="0" fontId="0" fillId="0" borderId="0" xfId="0" applyNumberFormat="1" applyAlignment="1" applyProtection="1">
      <alignment horizontal="left" wrapText="1"/>
      <protection/>
    </xf>
    <xf numFmtId="0" fontId="4" fillId="33" borderId="0" xfId="0" applyFont="1" applyFill="1" applyAlignment="1" applyProtection="1">
      <alignment horizontal="left" vertical="center" wrapText="1"/>
      <protection/>
    </xf>
    <xf numFmtId="0" fontId="0" fillId="0" borderId="12" xfId="0" applyFont="1" applyBorder="1" applyAlignment="1" applyProtection="1">
      <alignment vertical="top" wrapText="1"/>
      <protection locked="0"/>
    </xf>
    <xf numFmtId="0" fontId="2" fillId="33" borderId="0" xfId="0" applyFont="1" applyFill="1" applyAlignment="1" applyProtection="1">
      <alignment wrapText="1"/>
      <protection/>
    </xf>
    <xf numFmtId="0" fontId="6" fillId="0" borderId="0" xfId="0" applyFont="1" applyFill="1" applyAlignment="1" applyProtection="1">
      <alignment vertical="top" wrapText="1"/>
      <protection/>
    </xf>
    <xf numFmtId="0" fontId="2" fillId="0" borderId="11" xfId="0" applyFont="1" applyFill="1" applyBorder="1" applyAlignment="1" applyProtection="1">
      <alignment vertical="top" wrapText="1"/>
      <protection locked="0"/>
    </xf>
    <xf numFmtId="0" fontId="2" fillId="34" borderId="10" xfId="0" applyNumberFormat="1" applyFont="1" applyFill="1" applyBorder="1" applyAlignment="1" applyProtection="1">
      <alignment vertical="top" wrapText="1"/>
      <protection locked="0"/>
    </xf>
    <xf numFmtId="0" fontId="0" fillId="36" borderId="13" xfId="0" applyNumberFormat="1" applyFill="1" applyBorder="1" applyAlignment="1" applyProtection="1" quotePrefix="1">
      <alignment horizontal="left"/>
      <protection/>
    </xf>
    <xf numFmtId="0" fontId="0" fillId="0" borderId="1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2" fillId="0" borderId="11" xfId="0" applyFont="1" applyBorder="1" applyAlignment="1" applyProtection="1">
      <alignment vertical="top" wrapText="1"/>
      <protection/>
    </xf>
    <xf numFmtId="0" fontId="2" fillId="0" borderId="14" xfId="0" applyFont="1" applyBorder="1" applyAlignment="1" applyProtection="1">
      <alignment vertical="top" wrapText="1"/>
      <protection locked="0"/>
    </xf>
    <xf numFmtId="0" fontId="10" fillId="36" borderId="13" xfId="0" applyNumberFormat="1" applyFont="1" applyFill="1" applyBorder="1" applyAlignment="1" applyProtection="1" quotePrefix="1">
      <alignment horizontal="left"/>
      <protection/>
    </xf>
    <xf numFmtId="0" fontId="2" fillId="33" borderId="0" xfId="0" applyNumberFormat="1" applyFont="1" applyFill="1" applyAlignment="1" applyProtection="1">
      <alignment horizontal="left" vertical="center" wrapText="1"/>
      <protection/>
    </xf>
    <xf numFmtId="0" fontId="7" fillId="36" borderId="15" xfId="0" applyFont="1" applyFill="1" applyBorder="1" applyAlignment="1" applyProtection="1">
      <alignment horizontal="left" vertical="center" wrapText="1"/>
      <protection/>
    </xf>
    <xf numFmtId="0" fontId="2" fillId="0" borderId="0" xfId="0" applyFont="1" applyBorder="1" applyAlignment="1" applyProtection="1">
      <alignment vertical="top" wrapText="1"/>
      <protection/>
    </xf>
    <xf numFmtId="49" fontId="0" fillId="34" borderId="13" xfId="0" applyNumberFormat="1" applyFill="1" applyBorder="1" applyAlignment="1" applyProtection="1">
      <alignment horizontal="left"/>
      <protection locked="0"/>
    </xf>
    <xf numFmtId="49" fontId="0" fillId="34" borderId="13" xfId="0" applyNumberFormat="1" applyFont="1" applyFill="1" applyBorder="1" applyAlignment="1" applyProtection="1">
      <alignment horizontal="left" vertical="top" wrapText="1"/>
      <protection locked="0"/>
    </xf>
    <xf numFmtId="49" fontId="0" fillId="34" borderId="13" xfId="0" applyNumberFormat="1" applyFont="1" applyFill="1" applyBorder="1" applyAlignment="1" applyProtection="1">
      <alignment horizontal="left" wrapText="1"/>
      <protection locked="0"/>
    </xf>
    <xf numFmtId="49" fontId="0" fillId="34" borderId="13" xfId="0" applyNumberFormat="1" applyFill="1" applyBorder="1" applyAlignment="1" applyProtection="1">
      <alignment horizontal="left" wrapText="1"/>
      <protection locked="0"/>
    </xf>
    <xf numFmtId="0" fontId="11" fillId="0" borderId="0" xfId="0" applyFont="1" applyAlignment="1" applyProtection="1" quotePrefix="1">
      <alignment vertical="top" wrapText="1"/>
      <protection locked="0"/>
    </xf>
    <xf numFmtId="0" fontId="2" fillId="0" borderId="0" xfId="0" applyFont="1" applyAlignment="1" applyProtection="1" quotePrefix="1">
      <alignment horizontal="left" vertical="top" wrapText="1"/>
      <protection/>
    </xf>
    <xf numFmtId="0" fontId="2" fillId="0" borderId="0" xfId="0" applyFont="1" applyFill="1" applyAlignment="1" applyProtection="1" quotePrefix="1">
      <alignment horizontal="left" vertical="center" wrapText="1"/>
      <protection/>
    </xf>
    <xf numFmtId="0" fontId="4" fillId="33" borderId="0" xfId="0" applyFont="1" applyFill="1" applyAlignment="1" applyProtection="1" quotePrefix="1">
      <alignment horizontal="left" vertical="center" wrapText="1"/>
      <protection/>
    </xf>
    <xf numFmtId="0" fontId="2" fillId="33" borderId="0" xfId="0" applyFont="1" applyFill="1" applyAlignment="1" applyProtection="1" quotePrefix="1">
      <alignment horizontal="left" vertical="center" wrapText="1"/>
      <protection/>
    </xf>
    <xf numFmtId="0" fontId="2" fillId="0" borderId="0" xfId="0" applyFont="1" applyFill="1" applyAlignment="1" applyProtection="1" quotePrefix="1">
      <alignment horizontal="left" vertical="top" wrapText="1"/>
      <protection/>
    </xf>
    <xf numFmtId="0" fontId="2" fillId="0" borderId="12" xfId="0" applyFont="1" applyBorder="1" applyAlignment="1" applyProtection="1" quotePrefix="1">
      <alignment horizontal="left" vertical="top" wrapText="1"/>
      <protection locked="0"/>
    </xf>
    <xf numFmtId="0" fontId="6" fillId="0" borderId="0" xfId="0" applyFont="1" applyFill="1" applyAlignment="1" applyProtection="1" quotePrefix="1">
      <alignment horizontal="left" vertical="top" wrapText="1"/>
      <protection/>
    </xf>
    <xf numFmtId="0" fontId="11" fillId="0" borderId="0" xfId="0" applyFont="1" applyAlignment="1" applyProtection="1" quotePrefix="1">
      <alignment horizontal="left" vertical="top" wrapText="1"/>
      <protection locked="0"/>
    </xf>
    <xf numFmtId="0" fontId="2" fillId="0" borderId="0" xfId="0" applyNumberFormat="1" applyFont="1" applyBorder="1" applyAlignment="1" applyProtection="1">
      <alignment vertical="top" wrapText="1"/>
      <protection locked="0"/>
    </xf>
    <xf numFmtId="0" fontId="2" fillId="0" borderId="0" xfId="0" applyFont="1" applyAlignment="1" applyProtection="1" quotePrefix="1">
      <alignment vertical="top" wrapText="1"/>
      <protection/>
    </xf>
    <xf numFmtId="0" fontId="12" fillId="33" borderId="0" xfId="53" applyFont="1" applyFill="1" applyAlignment="1" applyProtection="1">
      <alignment horizontal="left" vertical="center" wrapText="1"/>
      <protection/>
    </xf>
    <xf numFmtId="0" fontId="2" fillId="0" borderId="0" xfId="0" applyFont="1" applyFill="1" applyAlignment="1" applyProtection="1">
      <alignment horizontal="left" vertical="top" wrapText="1"/>
      <protection/>
    </xf>
    <xf numFmtId="0" fontId="2" fillId="33" borderId="0" xfId="0" applyFont="1" applyFill="1" applyAlignment="1" applyProtection="1">
      <alignment vertical="top" wrapText="1"/>
      <protection/>
    </xf>
    <xf numFmtId="0" fontId="6" fillId="0" borderId="0" xfId="0" applyFont="1" applyAlignment="1" applyProtection="1">
      <alignment vertical="top" wrapText="1"/>
      <protection locked="0"/>
    </xf>
    <xf numFmtId="0" fontId="6" fillId="0" borderId="0" xfId="0" applyFont="1" applyAlignment="1" applyProtection="1">
      <alignment vertical="top" wrapText="1"/>
      <protection/>
    </xf>
    <xf numFmtId="0" fontId="13" fillId="0" borderId="0" xfId="0" applyFont="1" applyFill="1" applyAlignment="1" applyProtection="1">
      <alignment vertical="top" wrapText="1"/>
      <protection/>
    </xf>
    <xf numFmtId="0" fontId="2" fillId="0" borderId="0" xfId="0" applyFont="1" applyFill="1" applyAlignment="1" applyProtection="1">
      <alignment vertical="top" wrapText="1"/>
      <protection locked="0"/>
    </xf>
    <xf numFmtId="0" fontId="2" fillId="37" borderId="0" xfId="0" applyFont="1" applyFill="1" applyAlignment="1" applyProtection="1">
      <alignment vertical="top" wrapText="1"/>
      <protection/>
    </xf>
    <xf numFmtId="0" fontId="2" fillId="37" borderId="0" xfId="0" applyFont="1" applyFill="1" applyAlignment="1" applyProtection="1" quotePrefix="1">
      <alignment horizontal="left" vertical="top" wrapText="1"/>
      <protection/>
    </xf>
    <xf numFmtId="0" fontId="13" fillId="37" borderId="0" xfId="0" applyFont="1" applyFill="1" applyAlignment="1" applyProtection="1">
      <alignment vertical="top" wrapText="1"/>
      <protection/>
    </xf>
    <xf numFmtId="0" fontId="2" fillId="37" borderId="0" xfId="0" applyFont="1" applyFill="1" applyAlignment="1" applyProtection="1">
      <alignment horizontal="left" vertical="center" wrapText="1"/>
      <protection/>
    </xf>
    <xf numFmtId="0" fontId="2" fillId="0" borderId="0" xfId="0" applyFont="1" applyFill="1" applyBorder="1" applyAlignment="1" applyProtection="1">
      <alignment vertical="top" wrapText="1"/>
      <protection locked="0"/>
    </xf>
    <xf numFmtId="49" fontId="0" fillId="36" borderId="13" xfId="0" applyNumberFormat="1" applyFill="1" applyBorder="1" applyAlignment="1" applyProtection="1">
      <alignment horizontal="left"/>
      <protection/>
    </xf>
    <xf numFmtId="49" fontId="0" fillId="34" borderId="13" xfId="0" applyNumberFormat="1" applyFont="1" applyFill="1" applyBorder="1" applyAlignment="1" applyProtection="1">
      <alignment horizontal="left" vertical="center" wrapText="1"/>
      <protection locked="0"/>
    </xf>
    <xf numFmtId="49" fontId="0" fillId="34" borderId="13" xfId="0" applyNumberFormat="1" applyFill="1" applyBorder="1" applyAlignment="1" applyProtection="1">
      <alignment/>
      <protection locked="0"/>
    </xf>
    <xf numFmtId="49" fontId="2" fillId="36" borderId="13" xfId="0" applyNumberFormat="1" applyFont="1" applyFill="1" applyBorder="1" applyAlignment="1" applyProtection="1">
      <alignment horizontal="left" wrapText="1"/>
      <protection/>
    </xf>
    <xf numFmtId="49" fontId="2" fillId="34" borderId="13" xfId="0" applyNumberFormat="1" applyFont="1" applyFill="1" applyBorder="1" applyAlignment="1" applyProtection="1">
      <alignment horizontal="left" wrapText="1"/>
      <protection locked="0"/>
    </xf>
    <xf numFmtId="49" fontId="0" fillId="36" borderId="13" xfId="0" applyNumberFormat="1" applyFont="1" applyFill="1" applyBorder="1" applyAlignment="1" applyProtection="1">
      <alignment horizontal="left" wrapText="1"/>
      <protection/>
    </xf>
    <xf numFmtId="49" fontId="0" fillId="34" borderId="13" xfId="0" applyNumberFormat="1" applyFill="1" applyBorder="1" applyAlignment="1" applyProtection="1">
      <alignment horizontal="left" vertical="top"/>
      <protection locked="0"/>
    </xf>
    <xf numFmtId="49" fontId="0" fillId="34" borderId="13" xfId="0" applyNumberFormat="1" applyFill="1" applyBorder="1" applyAlignment="1" applyProtection="1">
      <alignment horizontal="left" vertical="top" wrapText="1"/>
      <protection locked="0"/>
    </xf>
    <xf numFmtId="49" fontId="2" fillId="36" borderId="13" xfId="0" applyNumberFormat="1" applyFont="1" applyFill="1" applyBorder="1" applyAlignment="1" applyProtection="1">
      <alignment horizontal="left" vertical="center" wrapText="1"/>
      <protection/>
    </xf>
    <xf numFmtId="49" fontId="0" fillId="34" borderId="13" xfId="0" applyNumberFormat="1" applyFont="1" applyFill="1" applyBorder="1" applyAlignment="1" applyProtection="1">
      <alignment horizontal="left"/>
      <protection locked="0"/>
    </xf>
    <xf numFmtId="49" fontId="2" fillId="34" borderId="13" xfId="0" applyNumberFormat="1" applyFont="1" applyFill="1" applyBorder="1" applyAlignment="1" applyProtection="1">
      <alignment horizontal="left" vertical="top" wrapText="1"/>
      <protection locked="0"/>
    </xf>
    <xf numFmtId="49" fontId="2" fillId="34" borderId="13" xfId="0" applyNumberFormat="1" applyFont="1" applyFill="1" applyBorder="1" applyAlignment="1" applyProtection="1">
      <alignment horizontal="left"/>
      <protection locked="0"/>
    </xf>
    <xf numFmtId="172" fontId="0" fillId="34" borderId="13" xfId="0" applyNumberFormat="1" applyFill="1" applyBorder="1" applyAlignment="1" applyProtection="1">
      <alignment horizontal="left"/>
      <protection locked="0"/>
    </xf>
    <xf numFmtId="0" fontId="2" fillId="38" borderId="0" xfId="0" applyFont="1" applyFill="1" applyAlignment="1" applyProtection="1">
      <alignment vertical="top" wrapText="1"/>
      <protection/>
    </xf>
    <xf numFmtId="0" fontId="2" fillId="0" borderId="0" xfId="53" applyFont="1" applyFill="1" applyAlignment="1" applyProtection="1">
      <alignment vertical="top" wrapText="1"/>
      <protection/>
    </xf>
    <xf numFmtId="0" fontId="2" fillId="0" borderId="0" xfId="0" applyFont="1" applyFill="1" applyAlignment="1" applyProtection="1" quotePrefix="1">
      <alignment vertical="top" wrapText="1"/>
      <protection/>
    </xf>
    <xf numFmtId="0" fontId="53" fillId="0" borderId="0" xfId="0" applyFont="1" applyAlignment="1" applyProtection="1">
      <alignment horizontal="left" wrapText="1"/>
      <protection/>
    </xf>
    <xf numFmtId="0" fontId="7" fillId="39" borderId="16" xfId="0" applyFont="1" applyFill="1" applyBorder="1" applyAlignment="1" applyProtection="1">
      <alignment horizontal="left" vertical="center" wrapText="1"/>
      <protection locked="0"/>
    </xf>
    <xf numFmtId="0" fontId="10" fillId="39" borderId="17" xfId="0" applyNumberFormat="1" applyFont="1" applyFill="1" applyBorder="1" applyAlignment="1" applyProtection="1" quotePrefix="1">
      <alignment horizontal="left"/>
      <protection locked="0"/>
    </xf>
    <xf numFmtId="49" fontId="0" fillId="39" borderId="17" xfId="0" applyNumberFormat="1" applyFill="1" applyBorder="1" applyAlignment="1" applyProtection="1">
      <alignment horizontal="left"/>
      <protection locked="0"/>
    </xf>
    <xf numFmtId="49" fontId="0" fillId="39" borderId="17" xfId="0" applyNumberFormat="1" applyFont="1" applyFill="1" applyBorder="1" applyAlignment="1" applyProtection="1">
      <alignment horizontal="left" vertical="center"/>
      <protection locked="0"/>
    </xf>
    <xf numFmtId="172" fontId="0" fillId="39" borderId="17" xfId="0" applyNumberFormat="1" applyFill="1" applyBorder="1" applyAlignment="1" applyProtection="1">
      <alignment horizontal="left" vertical="center"/>
      <protection locked="0"/>
    </xf>
    <xf numFmtId="49" fontId="0" fillId="39" borderId="17" xfId="0" applyNumberFormat="1" applyFont="1" applyFill="1" applyBorder="1" applyAlignment="1" applyProtection="1">
      <alignment horizontal="left" vertical="center" wrapText="1"/>
      <protection locked="0"/>
    </xf>
    <xf numFmtId="49" fontId="0" fillId="40" borderId="17" xfId="0" applyNumberFormat="1" applyFont="1" applyFill="1" applyBorder="1" applyAlignment="1" applyProtection="1">
      <alignment horizontal="left" vertical="center" wrapText="1"/>
      <protection/>
    </xf>
    <xf numFmtId="49" fontId="53" fillId="39" borderId="17" xfId="0" applyNumberFormat="1" applyFont="1" applyFill="1" applyBorder="1" applyAlignment="1" applyProtection="1">
      <alignment horizontal="left" vertical="center"/>
      <protection locked="0"/>
    </xf>
    <xf numFmtId="49" fontId="2" fillId="39" borderId="17" xfId="0" applyNumberFormat="1" applyFont="1" applyFill="1" applyBorder="1" applyAlignment="1" applyProtection="1">
      <alignment horizontal="left" vertical="center" wrapText="1"/>
      <protection locked="0"/>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0" fillId="0" borderId="0" xfId="0" applyAlignment="1" applyProtection="1">
      <alignment wrapText="1"/>
      <protection/>
    </xf>
    <xf numFmtId="49" fontId="0" fillId="39" borderId="17" xfId="0" applyNumberFormat="1" applyFont="1" applyFill="1" applyBorder="1" applyAlignment="1" applyProtection="1">
      <alignment horizontal="right"/>
      <protection locked="0"/>
    </xf>
    <xf numFmtId="0" fontId="0" fillId="0" borderId="0" xfId="0" applyFont="1" applyFill="1" applyAlignment="1" applyProtection="1">
      <alignment horizontal="center" vertical="center" wrapText="1"/>
      <protection/>
    </xf>
    <xf numFmtId="0" fontId="54" fillId="36" borderId="21" xfId="0" applyNumberFormat="1" applyFont="1" applyFill="1" applyBorder="1" applyAlignment="1" applyProtection="1">
      <alignment horizontal="left" vertical="center" wrapText="1"/>
      <protection/>
    </xf>
    <xf numFmtId="0" fontId="55" fillId="36" borderId="21" xfId="0" applyNumberFormat="1" applyFont="1" applyFill="1" applyBorder="1" applyAlignment="1" applyProtection="1">
      <alignment horizontal="left" vertical="center" wrapText="1"/>
      <protection/>
    </xf>
    <xf numFmtId="0" fontId="2" fillId="39" borderId="22" xfId="0" applyNumberFormat="1" applyFont="1" applyFill="1" applyBorder="1" applyAlignment="1" applyProtection="1">
      <alignment horizontal="left" vertical="center" wrapText="1"/>
      <protection locked="0"/>
    </xf>
    <xf numFmtId="0" fontId="54" fillId="41" borderId="17" xfId="0" applyNumberFormat="1" applyFont="1" applyFill="1" applyBorder="1" applyAlignment="1" applyProtection="1">
      <alignment horizontal="left" vertical="center" wrapText="1"/>
      <protection locked="0"/>
    </xf>
    <xf numFmtId="49" fontId="0" fillId="39" borderId="17" xfId="0" applyNumberFormat="1" applyFill="1" applyBorder="1" applyAlignment="1" applyProtection="1">
      <alignment horizontal="left" vertical="center"/>
      <protection locked="0"/>
    </xf>
    <xf numFmtId="49" fontId="0" fillId="40" borderId="17" xfId="0" applyNumberFormat="1" applyFill="1" applyBorder="1" applyAlignment="1" applyProtection="1">
      <alignment horizontal="left" vertical="center"/>
      <protection/>
    </xf>
    <xf numFmtId="0" fontId="54" fillId="36" borderId="21" xfId="0" applyNumberFormat="1" applyFont="1" applyFill="1" applyBorder="1" applyAlignment="1" applyProtection="1">
      <alignment horizontal="left" vertical="center"/>
      <protection/>
    </xf>
    <xf numFmtId="15" fontId="0" fillId="39" borderId="23" xfId="0" applyNumberFormat="1" applyFont="1" applyFill="1" applyBorder="1" applyAlignment="1" applyProtection="1">
      <alignment horizontal="left"/>
      <protection locked="0"/>
    </xf>
    <xf numFmtId="15" fontId="0" fillId="39" borderId="24" xfId="0" applyNumberFormat="1" applyFont="1" applyFill="1" applyBorder="1" applyAlignment="1" applyProtection="1">
      <alignment horizontal="left"/>
      <protection locked="0"/>
    </xf>
    <xf numFmtId="0" fontId="0" fillId="39" borderId="23" xfId="0" applyNumberFormat="1" applyFont="1" applyFill="1" applyBorder="1" applyAlignment="1" applyProtection="1">
      <alignment horizontal="left"/>
      <protection locked="0"/>
    </xf>
    <xf numFmtId="0" fontId="2" fillId="39" borderId="25" xfId="0" applyNumberFormat="1" applyFont="1" applyFill="1" applyBorder="1" applyAlignment="1" applyProtection="1">
      <alignment horizontal="left" wrapText="1"/>
      <protection locked="0"/>
    </xf>
    <xf numFmtId="0" fontId="0" fillId="39" borderId="24" xfId="0" applyNumberFormat="1" applyFont="1" applyFill="1" applyBorder="1" applyAlignment="1" applyProtection="1">
      <alignment horizontal="left" wrapText="1"/>
      <protection locked="0"/>
    </xf>
    <xf numFmtId="0" fontId="2" fillId="39" borderId="23" xfId="0" applyNumberFormat="1" applyFont="1" applyFill="1" applyBorder="1" applyAlignment="1" applyProtection="1">
      <alignment horizontal="left"/>
      <protection locked="0"/>
    </xf>
    <xf numFmtId="0" fontId="2" fillId="39" borderId="24" xfId="0" applyNumberFormat="1" applyFont="1" applyFill="1" applyBorder="1" applyAlignment="1" applyProtection="1">
      <alignment horizontal="left" wrapText="1"/>
      <protection locked="0"/>
    </xf>
    <xf numFmtId="49" fontId="0" fillId="40" borderId="17" xfId="0" applyNumberFormat="1" applyFont="1" applyFill="1" applyBorder="1" applyAlignment="1" applyProtection="1">
      <alignment horizontal="left" vertical="center"/>
      <protection/>
    </xf>
    <xf numFmtId="0" fontId="54" fillId="33" borderId="19" xfId="0" applyFont="1" applyFill="1" applyBorder="1" applyAlignment="1" applyProtection="1">
      <alignment horizontal="left" vertical="center" wrapText="1"/>
      <protection/>
    </xf>
    <xf numFmtId="0" fontId="0" fillId="39" borderId="25" xfId="0" applyNumberFormat="1" applyFont="1" applyFill="1" applyBorder="1" applyAlignment="1" applyProtection="1">
      <alignment horizontal="left"/>
      <protection locked="0"/>
    </xf>
    <xf numFmtId="0" fontId="3" fillId="36" borderId="26" xfId="0" applyNumberFormat="1" applyFont="1" applyFill="1" applyBorder="1" applyAlignment="1" applyProtection="1">
      <alignment horizontal="left" vertical="center" wrapText="1"/>
      <protection/>
    </xf>
    <xf numFmtId="0" fontId="3" fillId="36" borderId="27" xfId="0" applyNumberFormat="1" applyFont="1" applyFill="1" applyBorder="1" applyAlignment="1" applyProtection="1">
      <alignment horizontal="left" vertical="center" wrapText="1"/>
      <protection/>
    </xf>
    <xf numFmtId="0" fontId="8" fillId="36" borderId="28" xfId="0" applyNumberFormat="1" applyFont="1" applyFill="1" applyBorder="1" applyAlignment="1" applyProtection="1" quotePrefix="1">
      <alignment horizontal="left" vertical="center" wrapText="1"/>
      <protection/>
    </xf>
    <xf numFmtId="0" fontId="9" fillId="36" borderId="29" xfId="0" applyNumberFormat="1" applyFont="1" applyFill="1" applyBorder="1" applyAlignment="1" applyProtection="1">
      <alignment horizontal="left" vertical="center" wrapText="1"/>
      <protection/>
    </xf>
    <xf numFmtId="0" fontId="3" fillId="36" borderId="30" xfId="0" applyNumberFormat="1" applyFont="1" applyFill="1" applyBorder="1" applyAlignment="1" applyProtection="1">
      <alignment horizontal="left" vertical="center" wrapText="1"/>
      <protection/>
    </xf>
    <xf numFmtId="0" fontId="3" fillId="36" borderId="31" xfId="0" applyNumberFormat="1" applyFont="1" applyFill="1" applyBorder="1" applyAlignment="1" applyProtection="1">
      <alignment horizontal="left" vertical="center" wrapText="1"/>
      <protection/>
    </xf>
    <xf numFmtId="0" fontId="56" fillId="33" borderId="32" xfId="0" applyFont="1" applyFill="1" applyBorder="1" applyAlignment="1" applyProtection="1">
      <alignment horizontal="center" vertical="center" wrapText="1"/>
      <protection/>
    </xf>
    <xf numFmtId="0" fontId="0" fillId="0" borderId="33" xfId="0" applyBorder="1" applyAlignment="1">
      <alignment horizontal="center" wrapText="1"/>
    </xf>
    <xf numFmtId="0" fontId="56" fillId="42" borderId="34" xfId="0" applyFont="1" applyFill="1" applyBorder="1" applyAlignment="1" applyProtection="1">
      <alignment vertical="center" wrapText="1"/>
      <protection/>
    </xf>
    <xf numFmtId="0" fontId="0" fillId="0" borderId="35" xfId="0" applyBorder="1" applyAlignment="1">
      <alignment wrapText="1"/>
    </xf>
    <xf numFmtId="0" fontId="3" fillId="36" borderId="0" xfId="0" applyNumberFormat="1" applyFont="1" applyFill="1" applyAlignment="1" applyProtection="1">
      <alignment horizontal="left" vertical="center" wrapText="1"/>
      <protection/>
    </xf>
    <xf numFmtId="0" fontId="8" fillId="36" borderId="0" xfId="0" applyNumberFormat="1" applyFont="1" applyFill="1" applyAlignment="1" applyProtection="1" quotePrefix="1">
      <alignment horizontal="left" wrapText="1"/>
      <protection/>
    </xf>
    <xf numFmtId="0" fontId="9" fillId="0" borderId="0" xfId="0" applyFont="1" applyAlignment="1">
      <alignment/>
    </xf>
    <xf numFmtId="0" fontId="0" fillId="0" borderId="0" xfId="0" applyAlignment="1">
      <alignment/>
    </xf>
    <xf numFmtId="0" fontId="9" fillId="36" borderId="0" xfId="0" applyNumberFormat="1" applyFont="1" applyFill="1" applyAlignment="1" applyProtection="1">
      <alignment horizontal="left" wrapText="1"/>
      <protection/>
    </xf>
    <xf numFmtId="0" fontId="0" fillId="0" borderId="0" xfId="0" applyFont="1" applyAlignment="1" applyProtection="1">
      <alignment horizontal="left" vertical="center" wrapText="1"/>
      <protection/>
    </xf>
    <xf numFmtId="0" fontId="0" fillId="0" borderId="0" xfId="0"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0.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9525</xdr:rowOff>
    </xdr:from>
    <xdr:to>
      <xdr:col>2</xdr:col>
      <xdr:colOff>0</xdr:colOff>
      <xdr:row>12</xdr:row>
      <xdr:rowOff>9525</xdr:rowOff>
    </xdr:to>
    <xdr:pic>
      <xdr:nvPicPr>
        <xdr:cNvPr id="1" name="cmbExchangeType"/>
        <xdr:cNvPicPr preferRelativeResize="1">
          <a:picLocks noChangeAspect="1"/>
        </xdr:cNvPicPr>
      </xdr:nvPicPr>
      <xdr:blipFill>
        <a:blip r:embed="rId1"/>
        <a:stretch>
          <a:fillRect/>
        </a:stretch>
      </xdr:blipFill>
      <xdr:spPr>
        <a:xfrm>
          <a:off x="2952750" y="3048000"/>
          <a:ext cx="5514975" cy="276225"/>
        </a:xfrm>
        <a:prstGeom prst="rect">
          <a:avLst/>
        </a:prstGeom>
        <a:noFill/>
        <a:ln w="1" cmpd="sng">
          <a:noFill/>
        </a:ln>
      </xdr:spPr>
    </xdr:pic>
    <xdr:clientData/>
  </xdr:twoCellAnchor>
  <xdr:twoCellAnchor editAs="oneCell">
    <xdr:from>
      <xdr:col>1</xdr:col>
      <xdr:colOff>9525</xdr:colOff>
      <xdr:row>4</xdr:row>
      <xdr:rowOff>266700</xdr:rowOff>
    </xdr:from>
    <xdr:to>
      <xdr:col>2</xdr:col>
      <xdr:colOff>9525</xdr:colOff>
      <xdr:row>5</xdr:row>
      <xdr:rowOff>266700</xdr:rowOff>
    </xdr:to>
    <xdr:pic>
      <xdr:nvPicPr>
        <xdr:cNvPr id="2" name="cmbOrder"/>
        <xdr:cNvPicPr preferRelativeResize="1">
          <a:picLocks noChangeAspect="1"/>
        </xdr:cNvPicPr>
      </xdr:nvPicPr>
      <xdr:blipFill>
        <a:blip r:embed="rId1"/>
        <a:stretch>
          <a:fillRect/>
        </a:stretch>
      </xdr:blipFill>
      <xdr:spPr>
        <a:xfrm>
          <a:off x="2962275" y="1371600"/>
          <a:ext cx="5514975" cy="276225"/>
        </a:xfrm>
        <a:prstGeom prst="rect">
          <a:avLst/>
        </a:prstGeom>
        <a:noFill/>
        <a:ln w="1" cmpd="sng">
          <a:noFill/>
        </a:ln>
      </xdr:spPr>
    </xdr:pic>
    <xdr:clientData/>
  </xdr:twoCellAnchor>
  <xdr:twoCellAnchor editAs="oneCell">
    <xdr:from>
      <xdr:col>1</xdr:col>
      <xdr:colOff>9525</xdr:colOff>
      <xdr:row>14</xdr:row>
      <xdr:rowOff>266700</xdr:rowOff>
    </xdr:from>
    <xdr:to>
      <xdr:col>2</xdr:col>
      <xdr:colOff>19050</xdr:colOff>
      <xdr:row>15</xdr:row>
      <xdr:rowOff>266700</xdr:rowOff>
    </xdr:to>
    <xdr:pic>
      <xdr:nvPicPr>
        <xdr:cNvPr id="3" name="cmbPayPhones"/>
        <xdr:cNvPicPr preferRelativeResize="1">
          <a:picLocks noChangeAspect="1"/>
        </xdr:cNvPicPr>
      </xdr:nvPicPr>
      <xdr:blipFill>
        <a:blip r:embed="rId2"/>
        <a:stretch>
          <a:fillRect/>
        </a:stretch>
      </xdr:blipFill>
      <xdr:spPr>
        <a:xfrm>
          <a:off x="2962275" y="4133850"/>
          <a:ext cx="5524500" cy="276225"/>
        </a:xfrm>
        <a:prstGeom prst="rect">
          <a:avLst/>
        </a:prstGeom>
        <a:noFill/>
        <a:ln w="1" cmpd="sng">
          <a:noFill/>
        </a:ln>
      </xdr:spPr>
    </xdr:pic>
    <xdr:clientData/>
  </xdr:twoCellAnchor>
  <xdr:twoCellAnchor editAs="oneCell">
    <xdr:from>
      <xdr:col>1</xdr:col>
      <xdr:colOff>0</xdr:colOff>
      <xdr:row>23</xdr:row>
      <xdr:rowOff>9525</xdr:rowOff>
    </xdr:from>
    <xdr:to>
      <xdr:col>2</xdr:col>
      <xdr:colOff>0</xdr:colOff>
      <xdr:row>24</xdr:row>
      <xdr:rowOff>9525</xdr:rowOff>
    </xdr:to>
    <xdr:pic>
      <xdr:nvPicPr>
        <xdr:cNvPr id="4" name="cmbAdditional"/>
        <xdr:cNvPicPr preferRelativeResize="1">
          <a:picLocks noChangeAspect="1"/>
        </xdr:cNvPicPr>
      </xdr:nvPicPr>
      <xdr:blipFill>
        <a:blip r:embed="rId1"/>
        <a:stretch>
          <a:fillRect/>
        </a:stretch>
      </xdr:blipFill>
      <xdr:spPr>
        <a:xfrm>
          <a:off x="2952750" y="6362700"/>
          <a:ext cx="5514975" cy="276225"/>
        </a:xfrm>
        <a:prstGeom prst="rect">
          <a:avLst/>
        </a:prstGeom>
        <a:noFill/>
        <a:ln w="1" cmpd="sng">
          <a:noFill/>
        </a:ln>
      </xdr:spPr>
    </xdr:pic>
    <xdr:clientData/>
  </xdr:twoCellAnchor>
  <xdr:twoCellAnchor editAs="oneCell">
    <xdr:from>
      <xdr:col>1</xdr:col>
      <xdr:colOff>0</xdr:colOff>
      <xdr:row>12</xdr:row>
      <xdr:rowOff>0</xdr:rowOff>
    </xdr:from>
    <xdr:to>
      <xdr:col>1</xdr:col>
      <xdr:colOff>1800225</xdr:colOff>
      <xdr:row>13</xdr:row>
      <xdr:rowOff>0</xdr:rowOff>
    </xdr:to>
    <xdr:pic>
      <xdr:nvPicPr>
        <xdr:cNvPr id="5" name="cmbGeoCoverage"/>
        <xdr:cNvPicPr preferRelativeResize="1">
          <a:picLocks noChangeAspect="1"/>
        </xdr:cNvPicPr>
      </xdr:nvPicPr>
      <xdr:blipFill>
        <a:blip r:embed="rId3"/>
        <a:stretch>
          <a:fillRect/>
        </a:stretch>
      </xdr:blipFill>
      <xdr:spPr>
        <a:xfrm>
          <a:off x="2952750" y="3314700"/>
          <a:ext cx="1800225" cy="276225"/>
        </a:xfrm>
        <a:prstGeom prst="rect">
          <a:avLst/>
        </a:prstGeom>
        <a:noFill/>
        <a:ln w="1" cmpd="sng">
          <a:noFill/>
        </a:ln>
      </xdr:spPr>
    </xdr:pic>
    <xdr:clientData fLocksWithSheet="0"/>
  </xdr:twoCellAnchor>
  <xdr:twoCellAnchor editAs="oneCell">
    <xdr:from>
      <xdr:col>1</xdr:col>
      <xdr:colOff>0</xdr:colOff>
      <xdr:row>25</xdr:row>
      <xdr:rowOff>9525</xdr:rowOff>
    </xdr:from>
    <xdr:to>
      <xdr:col>2</xdr:col>
      <xdr:colOff>0</xdr:colOff>
      <xdr:row>26</xdr:row>
      <xdr:rowOff>9525</xdr:rowOff>
    </xdr:to>
    <xdr:pic>
      <xdr:nvPicPr>
        <xdr:cNvPr id="6" name="cmbResponse"/>
        <xdr:cNvPicPr preferRelativeResize="1">
          <a:picLocks noChangeAspect="1"/>
        </xdr:cNvPicPr>
      </xdr:nvPicPr>
      <xdr:blipFill>
        <a:blip r:embed="rId1"/>
        <a:stretch>
          <a:fillRect/>
        </a:stretch>
      </xdr:blipFill>
      <xdr:spPr>
        <a:xfrm>
          <a:off x="2952750" y="6915150"/>
          <a:ext cx="5514975" cy="276225"/>
        </a:xfrm>
        <a:prstGeom prst="rect">
          <a:avLst/>
        </a:prstGeom>
        <a:noFill/>
        <a:ln w="1" cmpd="sng">
          <a:noFill/>
        </a:ln>
      </xdr:spPr>
    </xdr:pic>
    <xdr:clientData fLocksWithSheet="0"/>
  </xdr:twoCellAnchor>
  <xdr:twoCellAnchor editAs="oneCell">
    <xdr:from>
      <xdr:col>1</xdr:col>
      <xdr:colOff>9525</xdr:colOff>
      <xdr:row>14</xdr:row>
      <xdr:rowOff>9525</xdr:rowOff>
    </xdr:from>
    <xdr:to>
      <xdr:col>2</xdr:col>
      <xdr:colOff>9525</xdr:colOff>
      <xdr:row>15</xdr:row>
      <xdr:rowOff>9525</xdr:rowOff>
    </xdr:to>
    <xdr:pic>
      <xdr:nvPicPr>
        <xdr:cNvPr id="7" name="cmbInternational"/>
        <xdr:cNvPicPr preferRelativeResize="1">
          <a:picLocks noChangeAspect="1"/>
        </xdr:cNvPicPr>
      </xdr:nvPicPr>
      <xdr:blipFill>
        <a:blip r:embed="rId1"/>
        <a:stretch>
          <a:fillRect/>
        </a:stretch>
      </xdr:blipFill>
      <xdr:spPr>
        <a:xfrm>
          <a:off x="2962275" y="3876675"/>
          <a:ext cx="5514975" cy="276225"/>
        </a:xfrm>
        <a:prstGeom prst="rect">
          <a:avLst/>
        </a:prstGeom>
        <a:noFill/>
        <a:ln w="1" cmpd="sng">
          <a:noFill/>
        </a:ln>
      </xdr:spPr>
    </xdr:pic>
    <xdr:clientData/>
  </xdr:twoCellAnchor>
  <xdr:twoCellAnchor editAs="oneCell">
    <xdr:from>
      <xdr:col>1</xdr:col>
      <xdr:colOff>0</xdr:colOff>
      <xdr:row>9</xdr:row>
      <xdr:rowOff>9525</xdr:rowOff>
    </xdr:from>
    <xdr:to>
      <xdr:col>2</xdr:col>
      <xdr:colOff>0</xdr:colOff>
      <xdr:row>10</xdr:row>
      <xdr:rowOff>9525</xdr:rowOff>
    </xdr:to>
    <xdr:pic>
      <xdr:nvPicPr>
        <xdr:cNvPr id="8" name="cmbOperatorUniqueOrder"/>
        <xdr:cNvPicPr preferRelativeResize="1">
          <a:picLocks noChangeAspect="1"/>
        </xdr:cNvPicPr>
      </xdr:nvPicPr>
      <xdr:blipFill>
        <a:blip r:embed="rId1"/>
        <a:stretch>
          <a:fillRect/>
        </a:stretch>
      </xdr:blipFill>
      <xdr:spPr>
        <a:xfrm>
          <a:off x="2952750" y="2495550"/>
          <a:ext cx="5514975" cy="276225"/>
        </a:xfrm>
        <a:prstGeom prst="rect">
          <a:avLst/>
        </a:prstGeom>
        <a:noFill/>
        <a:ln w="1" cmpd="sng">
          <a:noFill/>
        </a:ln>
      </xdr:spPr>
    </xdr:pic>
    <xdr:clientData/>
  </xdr:twoCellAnchor>
  <xdr:twoCellAnchor editAs="oneCell">
    <xdr:from>
      <xdr:col>1</xdr:col>
      <xdr:colOff>0</xdr:colOff>
      <xdr:row>4</xdr:row>
      <xdr:rowOff>9525</xdr:rowOff>
    </xdr:from>
    <xdr:to>
      <xdr:col>2</xdr:col>
      <xdr:colOff>0</xdr:colOff>
      <xdr:row>5</xdr:row>
      <xdr:rowOff>9525</xdr:rowOff>
    </xdr:to>
    <xdr:pic>
      <xdr:nvPicPr>
        <xdr:cNvPr id="9" name="cmbService"/>
        <xdr:cNvPicPr preferRelativeResize="1">
          <a:picLocks noChangeAspect="1"/>
        </xdr:cNvPicPr>
      </xdr:nvPicPr>
      <xdr:blipFill>
        <a:blip r:embed="rId4"/>
        <a:stretch>
          <a:fillRect/>
        </a:stretch>
      </xdr:blipFill>
      <xdr:spPr>
        <a:xfrm>
          <a:off x="2952750" y="1114425"/>
          <a:ext cx="5514975" cy="276225"/>
        </a:xfrm>
        <a:prstGeom prst="rect">
          <a:avLst/>
        </a:prstGeom>
        <a:noFill/>
        <a:ln w="1" cmpd="sng">
          <a:noFill/>
        </a:ln>
      </xdr:spPr>
    </xdr:pic>
    <xdr:clientData/>
  </xdr:twoCellAnchor>
  <xdr:twoCellAnchor editAs="oneCell">
    <xdr:from>
      <xdr:col>1</xdr:col>
      <xdr:colOff>0</xdr:colOff>
      <xdr:row>3</xdr:row>
      <xdr:rowOff>9525</xdr:rowOff>
    </xdr:from>
    <xdr:to>
      <xdr:col>2</xdr:col>
      <xdr:colOff>0</xdr:colOff>
      <xdr:row>4</xdr:row>
      <xdr:rowOff>9525</xdr:rowOff>
    </xdr:to>
    <xdr:pic>
      <xdr:nvPicPr>
        <xdr:cNvPr id="10" name="cmbComplex"/>
        <xdr:cNvPicPr preferRelativeResize="1">
          <a:picLocks noChangeAspect="1"/>
        </xdr:cNvPicPr>
      </xdr:nvPicPr>
      <xdr:blipFill>
        <a:blip r:embed="rId1"/>
        <a:stretch>
          <a:fillRect/>
        </a:stretch>
      </xdr:blipFill>
      <xdr:spPr>
        <a:xfrm>
          <a:off x="2952750" y="838200"/>
          <a:ext cx="5514975" cy="276225"/>
        </a:xfrm>
        <a:prstGeom prst="rect">
          <a:avLst/>
        </a:prstGeom>
        <a:noFill/>
        <a:ln w="1" cmpd="sng">
          <a:noFill/>
        </a:ln>
      </xdr:spPr>
    </xdr:pic>
    <xdr:clientData/>
  </xdr:twoCellAnchor>
  <xdr:twoCellAnchor editAs="oneCell">
    <xdr:from>
      <xdr:col>1</xdr:col>
      <xdr:colOff>9525</xdr:colOff>
      <xdr:row>21</xdr:row>
      <xdr:rowOff>0</xdr:rowOff>
    </xdr:from>
    <xdr:to>
      <xdr:col>2</xdr:col>
      <xdr:colOff>19050</xdr:colOff>
      <xdr:row>22</xdr:row>
      <xdr:rowOff>0</xdr:rowOff>
    </xdr:to>
    <xdr:pic>
      <xdr:nvPicPr>
        <xdr:cNvPr id="11" name="ContractSigned"/>
        <xdr:cNvPicPr preferRelativeResize="1">
          <a:picLocks noChangeAspect="1"/>
        </xdr:cNvPicPr>
      </xdr:nvPicPr>
      <xdr:blipFill>
        <a:blip r:embed="rId5"/>
        <a:stretch>
          <a:fillRect/>
        </a:stretch>
      </xdr:blipFill>
      <xdr:spPr>
        <a:xfrm>
          <a:off x="2962275" y="5800725"/>
          <a:ext cx="5524500" cy="276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2914650</xdr:colOff>
      <xdr:row>3</xdr:row>
      <xdr:rowOff>9525</xdr:rowOff>
    </xdr:from>
    <xdr:to>
      <xdr:col>2</xdr:col>
      <xdr:colOff>9525</xdr:colOff>
      <xdr:row>3</xdr:row>
      <xdr:rowOff>276225</xdr:rowOff>
    </xdr:to>
    <xdr:pic>
      <xdr:nvPicPr>
        <xdr:cNvPr id="1" name="ComboBox1"/>
        <xdr:cNvPicPr preferRelativeResize="1">
          <a:picLocks noChangeAspect="1"/>
        </xdr:cNvPicPr>
      </xdr:nvPicPr>
      <xdr:blipFill>
        <a:blip r:embed="rId1"/>
        <a:stretch>
          <a:fillRect/>
        </a:stretch>
      </xdr:blipFill>
      <xdr:spPr>
        <a:xfrm>
          <a:off x="6143625" y="666750"/>
          <a:ext cx="1800225" cy="266700"/>
        </a:xfrm>
        <a:prstGeom prst="rect">
          <a:avLst/>
        </a:prstGeom>
        <a:noFill/>
        <a:ln w="1" cmpd="sng">
          <a:noFill/>
        </a:ln>
      </xdr:spPr>
    </xdr:pic>
    <xdr:clientData/>
  </xdr:twoCellAnchor>
  <xdr:twoCellAnchor editAs="oneCell">
    <xdr:from>
      <xdr:col>1</xdr:col>
      <xdr:colOff>0</xdr:colOff>
      <xdr:row>2</xdr:row>
      <xdr:rowOff>9525</xdr:rowOff>
    </xdr:from>
    <xdr:to>
      <xdr:col>2</xdr:col>
      <xdr:colOff>9525</xdr:colOff>
      <xdr:row>2</xdr:row>
      <xdr:rowOff>276225</xdr:rowOff>
    </xdr:to>
    <xdr:pic>
      <xdr:nvPicPr>
        <xdr:cNvPr id="2" name="Picture 10"/>
        <xdr:cNvPicPr preferRelativeResize="1">
          <a:picLocks noChangeAspect="1"/>
        </xdr:cNvPicPr>
      </xdr:nvPicPr>
      <xdr:blipFill>
        <a:blip r:embed="rId2"/>
        <a:stretch>
          <a:fillRect/>
        </a:stretch>
      </xdr:blipFill>
      <xdr:spPr>
        <a:xfrm>
          <a:off x="3228975" y="390525"/>
          <a:ext cx="4714875" cy="266700"/>
        </a:xfrm>
        <a:prstGeom prst="rect">
          <a:avLst/>
        </a:prstGeom>
        <a:noFill/>
        <a:ln w="1"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2266950</xdr:colOff>
      <xdr:row>9</xdr:row>
      <xdr:rowOff>9525</xdr:rowOff>
    </xdr:from>
    <xdr:to>
      <xdr:col>2</xdr:col>
      <xdr:colOff>28575</xdr:colOff>
      <xdr:row>10</xdr:row>
      <xdr:rowOff>9525</xdr:rowOff>
    </xdr:to>
    <xdr:pic>
      <xdr:nvPicPr>
        <xdr:cNvPr id="1" name="DQExchangeType"/>
        <xdr:cNvPicPr preferRelativeResize="1">
          <a:picLocks noChangeAspect="1"/>
        </xdr:cNvPicPr>
      </xdr:nvPicPr>
      <xdr:blipFill>
        <a:blip r:embed="rId1"/>
        <a:stretch>
          <a:fillRect/>
        </a:stretch>
      </xdr:blipFill>
      <xdr:spPr>
        <a:xfrm>
          <a:off x="5495925" y="2076450"/>
          <a:ext cx="1800225" cy="247650"/>
        </a:xfrm>
        <a:prstGeom prst="rect">
          <a:avLst/>
        </a:prstGeom>
        <a:noFill/>
        <a:ln w="1" cmpd="sng">
          <a:noFill/>
        </a:ln>
      </xdr:spPr>
    </xdr:pic>
    <xdr:clientData/>
  </xdr:twoCellAnchor>
  <xdr:twoCellAnchor editAs="oneCell">
    <xdr:from>
      <xdr:col>1</xdr:col>
      <xdr:colOff>2295525</xdr:colOff>
      <xdr:row>4</xdr:row>
      <xdr:rowOff>9525</xdr:rowOff>
    </xdr:from>
    <xdr:to>
      <xdr:col>2</xdr:col>
      <xdr:colOff>47625</xdr:colOff>
      <xdr:row>5</xdr:row>
      <xdr:rowOff>9525</xdr:rowOff>
    </xdr:to>
    <xdr:pic>
      <xdr:nvPicPr>
        <xdr:cNvPr id="2" name="DQOrderType"/>
        <xdr:cNvPicPr preferRelativeResize="1">
          <a:picLocks noChangeAspect="1"/>
        </xdr:cNvPicPr>
      </xdr:nvPicPr>
      <xdr:blipFill>
        <a:blip r:embed="rId2"/>
        <a:stretch>
          <a:fillRect/>
        </a:stretch>
      </xdr:blipFill>
      <xdr:spPr>
        <a:xfrm>
          <a:off x="5524500" y="923925"/>
          <a:ext cx="1790700" cy="247650"/>
        </a:xfrm>
        <a:prstGeom prst="rect">
          <a:avLst/>
        </a:prstGeom>
        <a:noFill/>
        <a:ln w="1" cmpd="sng">
          <a:noFill/>
        </a:ln>
      </xdr:spPr>
    </xdr:pic>
    <xdr:clientData/>
  </xdr:twoCellAnchor>
  <xdr:twoCellAnchor editAs="oneCell">
    <xdr:from>
      <xdr:col>1</xdr:col>
      <xdr:colOff>2276475</xdr:colOff>
      <xdr:row>13</xdr:row>
      <xdr:rowOff>9525</xdr:rowOff>
    </xdr:from>
    <xdr:to>
      <xdr:col>2</xdr:col>
      <xdr:colOff>38100</xdr:colOff>
      <xdr:row>13</xdr:row>
      <xdr:rowOff>276225</xdr:rowOff>
    </xdr:to>
    <xdr:pic>
      <xdr:nvPicPr>
        <xdr:cNvPr id="3" name="DQPayphoneAccess"/>
        <xdr:cNvPicPr preferRelativeResize="1">
          <a:picLocks noChangeAspect="1"/>
        </xdr:cNvPicPr>
      </xdr:nvPicPr>
      <xdr:blipFill>
        <a:blip r:embed="rId3"/>
        <a:stretch>
          <a:fillRect/>
        </a:stretch>
      </xdr:blipFill>
      <xdr:spPr>
        <a:xfrm>
          <a:off x="5505450" y="3067050"/>
          <a:ext cx="1800225" cy="266700"/>
        </a:xfrm>
        <a:prstGeom prst="rect">
          <a:avLst/>
        </a:prstGeom>
        <a:noFill/>
        <a:ln w="1" cmpd="sng">
          <a:noFill/>
        </a:ln>
      </xdr:spPr>
    </xdr:pic>
    <xdr:clientData/>
  </xdr:twoCellAnchor>
  <xdr:twoCellAnchor editAs="oneCell">
    <xdr:from>
      <xdr:col>1</xdr:col>
      <xdr:colOff>2266950</xdr:colOff>
      <xdr:row>21</xdr:row>
      <xdr:rowOff>9525</xdr:rowOff>
    </xdr:from>
    <xdr:to>
      <xdr:col>2</xdr:col>
      <xdr:colOff>28575</xdr:colOff>
      <xdr:row>22</xdr:row>
      <xdr:rowOff>9525</xdr:rowOff>
    </xdr:to>
    <xdr:pic>
      <xdr:nvPicPr>
        <xdr:cNvPr id="4" name="DQAdditionalCapacity"/>
        <xdr:cNvPicPr preferRelativeResize="1">
          <a:picLocks noChangeAspect="1"/>
        </xdr:cNvPicPr>
      </xdr:nvPicPr>
      <xdr:blipFill>
        <a:blip r:embed="rId2"/>
        <a:stretch>
          <a:fillRect/>
        </a:stretch>
      </xdr:blipFill>
      <xdr:spPr>
        <a:xfrm>
          <a:off x="5495925" y="5038725"/>
          <a:ext cx="1800225" cy="247650"/>
        </a:xfrm>
        <a:prstGeom prst="rect">
          <a:avLst/>
        </a:prstGeom>
        <a:noFill/>
        <a:ln w="1" cmpd="sng">
          <a:noFill/>
        </a:ln>
      </xdr:spPr>
    </xdr:pic>
    <xdr:clientData/>
  </xdr:twoCellAnchor>
  <xdr:twoCellAnchor editAs="oneCell">
    <xdr:from>
      <xdr:col>1</xdr:col>
      <xdr:colOff>2266950</xdr:colOff>
      <xdr:row>10</xdr:row>
      <xdr:rowOff>0</xdr:rowOff>
    </xdr:from>
    <xdr:to>
      <xdr:col>2</xdr:col>
      <xdr:colOff>28575</xdr:colOff>
      <xdr:row>11</xdr:row>
      <xdr:rowOff>0</xdr:rowOff>
    </xdr:to>
    <xdr:pic>
      <xdr:nvPicPr>
        <xdr:cNvPr id="5" name="DQGeographicalCoverage"/>
        <xdr:cNvPicPr preferRelativeResize="1">
          <a:picLocks noChangeAspect="1"/>
        </xdr:cNvPicPr>
      </xdr:nvPicPr>
      <xdr:blipFill>
        <a:blip r:embed="rId2"/>
        <a:stretch>
          <a:fillRect/>
        </a:stretch>
      </xdr:blipFill>
      <xdr:spPr>
        <a:xfrm>
          <a:off x="5495925" y="2314575"/>
          <a:ext cx="1800225" cy="247650"/>
        </a:xfrm>
        <a:prstGeom prst="rect">
          <a:avLst/>
        </a:prstGeom>
        <a:noFill/>
        <a:ln w="1" cmpd="sng">
          <a:noFill/>
        </a:ln>
      </xdr:spPr>
    </xdr:pic>
    <xdr:clientData/>
  </xdr:twoCellAnchor>
  <xdr:twoCellAnchor editAs="oneCell">
    <xdr:from>
      <xdr:col>1</xdr:col>
      <xdr:colOff>2247900</xdr:colOff>
      <xdr:row>23</xdr:row>
      <xdr:rowOff>9525</xdr:rowOff>
    </xdr:from>
    <xdr:to>
      <xdr:col>2</xdr:col>
      <xdr:colOff>19050</xdr:colOff>
      <xdr:row>24</xdr:row>
      <xdr:rowOff>9525</xdr:rowOff>
    </xdr:to>
    <xdr:pic>
      <xdr:nvPicPr>
        <xdr:cNvPr id="6" name="DQResponseFromTest"/>
        <xdr:cNvPicPr preferRelativeResize="1">
          <a:picLocks noChangeAspect="1"/>
        </xdr:cNvPicPr>
      </xdr:nvPicPr>
      <xdr:blipFill>
        <a:blip r:embed="rId2"/>
        <a:stretch>
          <a:fillRect/>
        </a:stretch>
      </xdr:blipFill>
      <xdr:spPr>
        <a:xfrm>
          <a:off x="5476875" y="5572125"/>
          <a:ext cx="1809750" cy="247650"/>
        </a:xfrm>
        <a:prstGeom prst="rect">
          <a:avLst/>
        </a:prstGeom>
        <a:noFill/>
        <a:ln w="1" cmpd="sng">
          <a:noFill/>
        </a:ln>
      </xdr:spPr>
    </xdr:pic>
    <xdr:clientData/>
  </xdr:twoCellAnchor>
  <xdr:twoCellAnchor editAs="oneCell">
    <xdr:from>
      <xdr:col>1</xdr:col>
      <xdr:colOff>2276475</xdr:colOff>
      <xdr:row>12</xdr:row>
      <xdr:rowOff>9525</xdr:rowOff>
    </xdr:from>
    <xdr:to>
      <xdr:col>2</xdr:col>
      <xdr:colOff>38100</xdr:colOff>
      <xdr:row>13</xdr:row>
      <xdr:rowOff>9525</xdr:rowOff>
    </xdr:to>
    <xdr:pic>
      <xdr:nvPicPr>
        <xdr:cNvPr id="7" name="DQInternationalAccess"/>
        <xdr:cNvPicPr preferRelativeResize="1">
          <a:picLocks noChangeAspect="1"/>
        </xdr:cNvPicPr>
      </xdr:nvPicPr>
      <xdr:blipFill>
        <a:blip r:embed="rId2"/>
        <a:stretch>
          <a:fillRect/>
        </a:stretch>
      </xdr:blipFill>
      <xdr:spPr>
        <a:xfrm>
          <a:off x="5505450" y="2819400"/>
          <a:ext cx="1800225" cy="247650"/>
        </a:xfrm>
        <a:prstGeom prst="rect">
          <a:avLst/>
        </a:prstGeom>
        <a:noFill/>
        <a:ln w="1" cmpd="sng">
          <a:noFill/>
        </a:ln>
      </xdr:spPr>
    </xdr:pic>
    <xdr:clientData/>
  </xdr:twoCellAnchor>
  <xdr:twoCellAnchor editAs="oneCell">
    <xdr:from>
      <xdr:col>1</xdr:col>
      <xdr:colOff>971550</xdr:colOff>
      <xdr:row>7</xdr:row>
      <xdr:rowOff>9525</xdr:rowOff>
    </xdr:from>
    <xdr:to>
      <xdr:col>2</xdr:col>
      <xdr:colOff>19050</xdr:colOff>
      <xdr:row>8</xdr:row>
      <xdr:rowOff>9525</xdr:rowOff>
    </xdr:to>
    <xdr:pic>
      <xdr:nvPicPr>
        <xdr:cNvPr id="8" name="DQMinMaxNumberLength"/>
        <xdr:cNvPicPr preferRelativeResize="1">
          <a:picLocks noChangeAspect="1"/>
        </xdr:cNvPicPr>
      </xdr:nvPicPr>
      <xdr:blipFill>
        <a:blip r:embed="rId4"/>
        <a:stretch>
          <a:fillRect/>
        </a:stretch>
      </xdr:blipFill>
      <xdr:spPr>
        <a:xfrm>
          <a:off x="4200525" y="1666875"/>
          <a:ext cx="3086100" cy="247650"/>
        </a:xfrm>
        <a:prstGeom prst="rect">
          <a:avLst/>
        </a:prstGeom>
        <a:noFill/>
        <a:ln w="1" cmpd="sng">
          <a:noFill/>
        </a:ln>
      </xdr:spPr>
    </xdr:pic>
    <xdr:clientData/>
  </xdr:twoCellAnchor>
  <xdr:twoCellAnchor editAs="oneCell">
    <xdr:from>
      <xdr:col>1</xdr:col>
      <xdr:colOff>142875</xdr:colOff>
      <xdr:row>3</xdr:row>
      <xdr:rowOff>9525</xdr:rowOff>
    </xdr:from>
    <xdr:to>
      <xdr:col>2</xdr:col>
      <xdr:colOff>38100</xdr:colOff>
      <xdr:row>4</xdr:row>
      <xdr:rowOff>9525</xdr:rowOff>
    </xdr:to>
    <xdr:pic>
      <xdr:nvPicPr>
        <xdr:cNvPr id="9" name="DQServiceDropdown"/>
        <xdr:cNvPicPr preferRelativeResize="1">
          <a:picLocks noChangeAspect="1"/>
        </xdr:cNvPicPr>
      </xdr:nvPicPr>
      <xdr:blipFill>
        <a:blip r:embed="rId5"/>
        <a:stretch>
          <a:fillRect/>
        </a:stretch>
      </xdr:blipFill>
      <xdr:spPr>
        <a:xfrm>
          <a:off x="3371850" y="676275"/>
          <a:ext cx="3933825" cy="247650"/>
        </a:xfrm>
        <a:prstGeom prst="rect">
          <a:avLst/>
        </a:prstGeom>
        <a:noFill/>
        <a:ln w="1" cmpd="sng">
          <a:noFill/>
        </a:ln>
      </xdr:spPr>
    </xdr:pic>
    <xdr:clientData/>
  </xdr:twoCellAnchor>
  <xdr:twoCellAnchor editAs="oneCell">
    <xdr:from>
      <xdr:col>1</xdr:col>
      <xdr:colOff>2266950</xdr:colOff>
      <xdr:row>20</xdr:row>
      <xdr:rowOff>9525</xdr:rowOff>
    </xdr:from>
    <xdr:to>
      <xdr:col>2</xdr:col>
      <xdr:colOff>28575</xdr:colOff>
      <xdr:row>21</xdr:row>
      <xdr:rowOff>9525</xdr:rowOff>
    </xdr:to>
    <xdr:pic>
      <xdr:nvPicPr>
        <xdr:cNvPr id="10" name="DQQuestion17MeteredUnmetered"/>
        <xdr:cNvPicPr preferRelativeResize="1">
          <a:picLocks noChangeAspect="1"/>
        </xdr:cNvPicPr>
      </xdr:nvPicPr>
      <xdr:blipFill>
        <a:blip r:embed="rId2"/>
        <a:stretch>
          <a:fillRect/>
        </a:stretch>
      </xdr:blipFill>
      <xdr:spPr>
        <a:xfrm>
          <a:off x="5495925" y="4791075"/>
          <a:ext cx="1800225" cy="247650"/>
        </a:xfrm>
        <a:prstGeom prst="rect">
          <a:avLst/>
        </a:prstGeom>
        <a:noFill/>
        <a:ln w="1" cmpd="sng">
          <a:noFill/>
        </a:ln>
      </xdr:spPr>
    </xdr:pic>
    <xdr:clientData/>
  </xdr:twoCellAnchor>
  <xdr:twoCellAnchor editAs="oneCell">
    <xdr:from>
      <xdr:col>1</xdr:col>
      <xdr:colOff>2276475</xdr:colOff>
      <xdr:row>2</xdr:row>
      <xdr:rowOff>9525</xdr:rowOff>
    </xdr:from>
    <xdr:to>
      <xdr:col>2</xdr:col>
      <xdr:colOff>38100</xdr:colOff>
      <xdr:row>2</xdr:row>
      <xdr:rowOff>247650</xdr:rowOff>
    </xdr:to>
    <xdr:pic>
      <xdr:nvPicPr>
        <xdr:cNvPr id="11" name="DQSimpleDMA"/>
        <xdr:cNvPicPr preferRelativeResize="1">
          <a:picLocks noChangeAspect="1"/>
        </xdr:cNvPicPr>
      </xdr:nvPicPr>
      <xdr:blipFill>
        <a:blip r:embed="rId2"/>
        <a:stretch>
          <a:fillRect/>
        </a:stretch>
      </xdr:blipFill>
      <xdr:spPr>
        <a:xfrm>
          <a:off x="5505450" y="409575"/>
          <a:ext cx="1800225" cy="238125"/>
        </a:xfrm>
        <a:prstGeom prst="rect">
          <a:avLst/>
        </a:prstGeom>
        <a:noFill/>
        <a:ln w="1" cmpd="sng">
          <a:noFill/>
        </a:ln>
      </xdr:spPr>
    </xdr:pic>
    <xdr:clientData/>
  </xdr:twoCellAnchor>
  <xdr:twoCellAnchor editAs="oneCell">
    <xdr:from>
      <xdr:col>1</xdr:col>
      <xdr:colOff>2266950</xdr:colOff>
      <xdr:row>19</xdr:row>
      <xdr:rowOff>0</xdr:rowOff>
    </xdr:from>
    <xdr:to>
      <xdr:col>2</xdr:col>
      <xdr:colOff>28575</xdr:colOff>
      <xdr:row>20</xdr:row>
      <xdr:rowOff>9525</xdr:rowOff>
    </xdr:to>
    <xdr:pic>
      <xdr:nvPicPr>
        <xdr:cNvPr id="12" name="DQContractSigned"/>
        <xdr:cNvPicPr preferRelativeResize="1">
          <a:picLocks noChangeAspect="1"/>
        </xdr:cNvPicPr>
      </xdr:nvPicPr>
      <xdr:blipFill>
        <a:blip r:embed="rId2"/>
        <a:stretch>
          <a:fillRect/>
        </a:stretch>
      </xdr:blipFill>
      <xdr:spPr>
        <a:xfrm>
          <a:off x="5495925" y="4543425"/>
          <a:ext cx="1800225" cy="2476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com.org.uk/telecoms/ioi/numbers/numbers_administered/?a=87101http://www.ofcom.org.uk/telecoms/ioi/numbers/numbers_administered/?a=87101"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fcom.org.uk/telecoms/ioi/numbers/numbers_administered/?a=87101http://www.ofcom.org.uk/telecoms/ioi/numbers/numbers_administered/?a=87101"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49"/>
  <sheetViews>
    <sheetView showGridLines="0" tabSelected="1" zoomScaleSheetLayoutView="100" zoomScalePageLayoutView="0" workbookViewId="0" topLeftCell="A1">
      <selection activeCell="F6" sqref="F6"/>
    </sheetView>
  </sheetViews>
  <sheetFormatPr defaultColWidth="9.140625" defaultRowHeight="21.75" customHeight="1"/>
  <cols>
    <col min="1" max="1" width="44.28125" style="4" customWidth="1"/>
    <col min="2" max="2" width="82.7109375" style="25" customWidth="1"/>
    <col min="3" max="3" width="9.140625" style="5" customWidth="1"/>
    <col min="4" max="16384" width="9.140625" style="5" customWidth="1"/>
  </cols>
  <sheetData>
    <row r="1" spans="1:2" s="21" customFormat="1" ht="21.75" customHeight="1">
      <c r="A1" s="120" t="s">
        <v>391</v>
      </c>
      <c r="B1" s="121"/>
    </row>
    <row r="2" spans="1:2" s="21" customFormat="1" ht="21.75" customHeight="1" thickBot="1">
      <c r="A2" s="134"/>
      <c r="B2" s="134"/>
    </row>
    <row r="3" spans="1:3" s="22" customFormat="1" ht="21.75" customHeight="1" thickBot="1">
      <c r="A3" s="118" t="s">
        <v>65</v>
      </c>
      <c r="B3" s="119"/>
      <c r="C3" s="100"/>
    </row>
    <row r="4" spans="1:2" s="22" customFormat="1" ht="21.75" customHeight="1" thickBot="1">
      <c r="A4" s="101" t="s">
        <v>383</v>
      </c>
      <c r="B4" s="86"/>
    </row>
    <row r="5" spans="1:2" ht="21.75" customHeight="1" thickBot="1">
      <c r="A5" s="101" t="s">
        <v>69</v>
      </c>
      <c r="B5" s="87"/>
    </row>
    <row r="6" spans="1:2" ht="21.75" customHeight="1" thickBot="1">
      <c r="A6" s="101" t="str">
        <f>VLOOKUP('Product Matrices'!$A$3,'Product Matrices'!$B$2:$AH$98,3,FALSE)</f>
        <v>Order  Type New/Cease/Reprovide/Rearrange?</v>
      </c>
      <c r="B6" s="88" t="s">
        <v>64</v>
      </c>
    </row>
    <row r="7" spans="1:2" ht="21.75" customHeight="1" thickBot="1">
      <c r="A7" s="101" t="str">
        <f>VLOOKUP('Product Matrices'!$A$3,'Product Matrices'!$B$2:$AH$98,4,FALSE)</f>
        <v>Operator</v>
      </c>
      <c r="B7" s="89"/>
    </row>
    <row r="8" spans="1:2" ht="21.75" customHeight="1" thickBot="1">
      <c r="A8" s="101" t="str">
        <f>VLOOKUP('Product Matrices'!$A$3,'Product Matrices'!$B$2:$AH$98,5,FALSE)</f>
        <v>Communications Provider Identity 'CUPID' Codes  (formerly LOPID)</v>
      </c>
      <c r="B8" s="90"/>
    </row>
    <row r="9" spans="1:2" ht="21.75" customHeight="1" thickBot="1">
      <c r="A9" s="101" t="str">
        <f>VLOOKUP('Product Matrices'!$A$3,'Product Matrices'!$B$2:$AH$98,6,FALSE)</f>
        <v>Operator's unique order reference number</v>
      </c>
      <c r="B9" s="89"/>
    </row>
    <row r="10" spans="1:5" ht="21.75" customHeight="1" thickBot="1">
      <c r="A10" s="101" t="str">
        <f>VLOOKUP('Product Matrices'!$A$3,'Product Matrices'!$B$2:$AH$98,7,FALSE)</f>
        <v>Minimum/ Maximum number length 
(including leading zero where applicable)</v>
      </c>
      <c r="B10" s="88" t="s">
        <v>64</v>
      </c>
      <c r="E10" s="23"/>
    </row>
    <row r="11" spans="1:2" ht="21.75" customHeight="1" thickBot="1">
      <c r="A11" s="101" t="str">
        <f>VLOOKUP('Product Matrices'!$A$3,'Product Matrices'!$B$2:$AH$98,8,FALSE)</f>
        <v>Allocated Number Range / Access Code</v>
      </c>
      <c r="B11" s="91"/>
    </row>
    <row r="12" spans="1:2" ht="21.75" customHeight="1" thickBot="1">
      <c r="A12" s="101" t="str">
        <f>VLOOKUP('Product Matrices'!$A$3,'Product Matrices'!$B$2:$AH$98,9,FALSE)</f>
        <v>Identify exchange types requiring access to the number range (DLE/UXD5/All)?</v>
      </c>
      <c r="B12" s="105" t="s">
        <v>64</v>
      </c>
    </row>
    <row r="13" spans="1:2" ht="21.75" customHeight="1" thickBot="1">
      <c r="A13" s="101" t="str">
        <f>VLOOKUP('Product Matrices'!$A$3,'Product Matrices'!$B$2:$AH$98,10,FALSE)</f>
        <v>Geographical coverage required (National/London only/other (specify)</v>
      </c>
      <c r="B13" s="99" t="s">
        <v>64</v>
      </c>
    </row>
    <row r="14" spans="1:5" ht="21.75" customHeight="1" thickBot="1">
      <c r="A14" s="101" t="str">
        <f>VLOOKUP('Product Matrices'!$A$3,'Product Matrices'!$B$2:$AH$98,11,FALSE)</f>
        <v>Enter the routing plan reference number – only plans in the agreed status can be progressed</v>
      </c>
      <c r="B14" s="91"/>
      <c r="E14" s="18"/>
    </row>
    <row r="15" spans="1:5" ht="21.75" customHeight="1" thickBot="1">
      <c r="A15" s="101" t="str">
        <f>VLOOKUP('Product Matrices'!$A$3,'Product Matrices'!$B$2:$AH$98,12,FALSE)</f>
        <v>Is International Access required? Specify YES/NO</v>
      </c>
      <c r="B15" s="105" t="s">
        <v>64</v>
      </c>
      <c r="E15" s="18"/>
    </row>
    <row r="16" spans="1:5" ht="21.75" customHeight="1" thickBot="1">
      <c r="A16" s="101" t="str">
        <f>VLOOKUP('Product Matrices'!$A$3,'Product Matrices'!$B$2:$AH$98,13,FALSE)</f>
        <v>Is Access from Payphones required? Specify YES/NO</v>
      </c>
      <c r="B16" s="105" t="s">
        <v>64</v>
      </c>
      <c r="E16" s="24"/>
    </row>
    <row r="17" spans="1:5" ht="21.75" customHeight="1" thickBot="1">
      <c r="A17" s="101" t="str">
        <f>VLOOKUP('Product Matrices'!$A$3,'Product Matrices'!$B$2:$AH$98,14,FALSE)</f>
        <v>Specify which exchanges databuild is required at eg. ISC/Tandem Local/All?</v>
      </c>
      <c r="B17" s="91" t="s">
        <v>64</v>
      </c>
      <c r="E17" s="24"/>
    </row>
    <row r="18" spans="1:5" ht="21.75" customHeight="1" thickBot="1">
      <c r="A18" s="102" t="str">
        <f>VLOOKUP('Product Matrices'!$A$3,'Product Matrices'!$B$2:$AH$98,15,FALSE)</f>
        <v>n/a</v>
      </c>
      <c r="B18" s="92"/>
      <c r="E18" s="18"/>
    </row>
    <row r="19" spans="1:5" ht="21.75" customHeight="1" thickBot="1">
      <c r="A19" s="102" t="str">
        <f>VLOOKUP('Product Matrices'!$A$3,'Product Matrices'!$B$2:$AH$98,16,FALSE)</f>
        <v>n/a</v>
      </c>
      <c r="B19" s="92" t="s">
        <v>64</v>
      </c>
      <c r="E19" s="18"/>
    </row>
    <row r="20" spans="1:5" ht="21.75" customHeight="1" thickBot="1">
      <c r="A20" s="102" t="str">
        <f>VLOOKUP('Product Matrices'!$A$3,'Product Matrices'!$B$2:$AH$98,17,FALSE)</f>
        <v>n/a</v>
      </c>
      <c r="B20" s="92" t="s">
        <v>64</v>
      </c>
      <c r="E20" s="18"/>
    </row>
    <row r="21" spans="1:5" ht="21.75" customHeight="1" thickBot="1">
      <c r="A21" s="102" t="str">
        <f>VLOOKUP('Product Matrices'!$A$3,'Product Matrices'!$B$2:$AH$98,18,FALSE)</f>
        <v>n/a</v>
      </c>
      <c r="B21" s="115" t="s">
        <v>64</v>
      </c>
      <c r="E21" s="18"/>
    </row>
    <row r="22" spans="1:5" ht="21.75" customHeight="1" thickBot="1">
      <c r="A22" s="102" t="str">
        <f>VLOOKUP('Product Matrices'!$A$3,'Product Matrices'!$B$2:$AH$98,19,FALSE)</f>
        <v>n/a</v>
      </c>
      <c r="B22" s="106" t="s">
        <v>64</v>
      </c>
      <c r="E22" s="18"/>
    </row>
    <row r="23" spans="1:5" ht="21.75" customHeight="1" thickBot="1">
      <c r="A23" s="102" t="str">
        <f>VLOOKUP('Product Matrices'!$A$3,'Product Matrices'!$B$2:$AH$98,20,FALSE)</f>
        <v>n/a</v>
      </c>
      <c r="B23" s="115" t="s">
        <v>64</v>
      </c>
      <c r="E23" s="18" t="s">
        <v>91</v>
      </c>
    </row>
    <row r="24" spans="1:5" ht="21.75" customHeight="1" thickBot="1">
      <c r="A24" s="101" t="str">
        <f>VLOOKUP('Product Matrices'!$A$3,'Product Matrices'!$B$2:$AH$98,21,FALSE)</f>
        <v>Is Additional Capacity Required ?</v>
      </c>
      <c r="B24" s="105" t="s">
        <v>64</v>
      </c>
      <c r="E24" s="18"/>
    </row>
    <row r="25" spans="1:5" ht="21.75" customHeight="1" thickBot="1">
      <c r="A25" s="107" t="str">
        <f>VLOOKUP('Product Matrices'!$A$3,'Product Matrices'!$B$2:$AH$98,22,FALSE)</f>
        <v>Operator’s Test Numbers and 
dates available:</v>
      </c>
      <c r="B25" s="91"/>
      <c r="E25" s="18"/>
    </row>
    <row r="26" spans="1:5" ht="21.75" customHeight="1" thickBot="1">
      <c r="A26" s="107" t="str">
        <f>VLOOKUP('Product Matrices'!$A$3,'Product Matrices'!$B$2:$AH$98,23,FALSE)</f>
        <v>Response from Test Number 
e.g. IRT /Recorded Announcement</v>
      </c>
      <c r="B26" s="105" t="s">
        <v>64</v>
      </c>
      <c r="E26" s="18"/>
    </row>
    <row r="27" spans="1:5" ht="21.75" customHeight="1" thickBot="1">
      <c r="A27" s="101" t="str">
        <f>VLOOKUP('Product Matrices'!$A$3,'Product Matrices'!$B$2:$AH$98,24,FALSE)</f>
        <v>Contact phone number or e-mail address for Test Number enquiries</v>
      </c>
      <c r="B27" s="93"/>
      <c r="E27" s="18"/>
    </row>
    <row r="28" spans="1:5" ht="21.75" customHeight="1" thickBot="1">
      <c r="A28" s="101" t="str">
        <f>VLOOKUP('Product Matrices'!$A$3,'Product Matrices'!$B$2:$AH$98,25,FALSE)</f>
        <v>Desired Ready For Service (RFS) Date if longer than the standard lead times</v>
      </c>
      <c r="B28" s="89"/>
      <c r="E28" s="18"/>
    </row>
    <row r="29" spans="1:5" ht="21.75" customHeight="1" thickBot="1">
      <c r="A29" s="101" t="str">
        <f>VLOOKUP('Product Matrices'!$A$3,'Product Matrices'!$B$2:$AH$98,26,FALSE)</f>
        <v>Name of Requestor :</v>
      </c>
      <c r="B29" s="89"/>
      <c r="E29" s="18"/>
    </row>
    <row r="30" spans="1:5" ht="21.75" customHeight="1" thickBot="1">
      <c r="A30" s="101" t="str">
        <f>VLOOKUP('Product Matrices'!$A$3,'Product Matrices'!$B$2:$AH$98,27,FALSE)</f>
        <v>Telephone Number:</v>
      </c>
      <c r="B30" s="89"/>
      <c r="E30" s="18"/>
    </row>
    <row r="31" spans="1:5" ht="21.75" customHeight="1" thickBot="1">
      <c r="A31" s="101" t="str">
        <f>VLOOKUP('Product Matrices'!$A$3,'Product Matrices'!$B$2:$AH$98,28,FALSE)</f>
        <v>Email address or fax number of requestor</v>
      </c>
      <c r="B31" s="89"/>
      <c r="E31" s="18"/>
    </row>
    <row r="32" spans="1:5" ht="21.75" customHeight="1" thickBot="1">
      <c r="A32" s="101" t="str">
        <f>VLOOKUP('Product Matrices'!$A$3,'Product Matrices'!$B$2:$AH$98,29,FALSE)</f>
        <v>Date : </v>
      </c>
      <c r="B32" s="89"/>
      <c r="E32" s="18"/>
    </row>
    <row r="33" spans="1:5" ht="21.75" customHeight="1" thickBot="1">
      <c r="A33" s="101" t="s">
        <v>95</v>
      </c>
      <c r="B33" s="104" t="str">
        <f>VLOOKUP('Product Matrices'!$A$3,'Product Matrices'!$B$2:$AF$98,30,FALSE)</f>
        <v>  </v>
      </c>
      <c r="D33" s="85"/>
      <c r="E33" s="18"/>
    </row>
    <row r="34" spans="1:5" ht="21.75" customHeight="1" thickBot="1">
      <c r="A34" s="101" t="s">
        <v>96</v>
      </c>
      <c r="B34" s="94"/>
      <c r="E34" s="18"/>
    </row>
    <row r="35" spans="1:5" ht="21.75" customHeight="1" thickBot="1">
      <c r="A35" s="101" t="s">
        <v>99</v>
      </c>
      <c r="B35" s="103" t="str">
        <f>VLOOKUP('Product Matrices'!$A$3,'Product Matrices'!$B$2:$AF$98,31,FALSE)</f>
        <v>BT Contract Central - cmcentral@bt.com </v>
      </c>
      <c r="E35" s="18"/>
    </row>
    <row r="36" spans="1:5" ht="21.75" customHeight="1">
      <c r="A36" s="124" t="s">
        <v>384</v>
      </c>
      <c r="B36" s="125"/>
      <c r="E36" s="18"/>
    </row>
    <row r="37" spans="1:5" s="98" customFormat="1" ht="21.75" customHeight="1" thickBot="1">
      <c r="A37" s="126"/>
      <c r="B37" s="127"/>
      <c r="E37" s="18"/>
    </row>
    <row r="38" spans="1:5" s="21" customFormat="1" ht="21.75" customHeight="1" thickBot="1">
      <c r="A38" s="122" t="s">
        <v>66</v>
      </c>
      <c r="B38" s="123"/>
      <c r="E38" s="18"/>
    </row>
    <row r="39" spans="1:5" ht="21.75" customHeight="1">
      <c r="A39" s="95" t="str">
        <f>VLOOKUP('Product Matrices'!$A$3,'Product Matrices'!$B$2:$AH$98,32,FALSE)</f>
        <v>Date to indicate Order Accepted</v>
      </c>
      <c r="B39" s="108"/>
      <c r="E39" s="18"/>
    </row>
    <row r="40" spans="1:5" ht="21.75" customHeight="1" thickBot="1">
      <c r="A40" s="97" t="s">
        <v>83</v>
      </c>
      <c r="B40" s="109"/>
      <c r="E40" s="18"/>
    </row>
    <row r="41" spans="1:5" ht="21.75" customHeight="1" thickBot="1">
      <c r="A41" s="118" t="s">
        <v>67</v>
      </c>
      <c r="B41" s="119"/>
      <c r="E41" s="18"/>
    </row>
    <row r="42" spans="1:5" ht="21.75" customHeight="1">
      <c r="A42" s="95" t="s">
        <v>345</v>
      </c>
      <c r="B42" s="110" t="s">
        <v>167</v>
      </c>
      <c r="E42" s="18"/>
    </row>
    <row r="43" spans="1:5" ht="21.75" customHeight="1">
      <c r="A43" s="116" t="str">
        <f>VLOOKUP('Product Matrices'!$A$3,'Product Matrices'!$B$2:$AH$98,33,FALSE)</f>
        <v>Is International Access Authorised? If Yes, specify International Account Code</v>
      </c>
      <c r="B43" s="117"/>
      <c r="E43" s="18"/>
    </row>
    <row r="44" spans="1:5" ht="21.75" customHeight="1">
      <c r="A44" s="96" t="s">
        <v>225</v>
      </c>
      <c r="B44" s="111"/>
      <c r="E44" s="18"/>
    </row>
    <row r="45" spans="1:5" ht="21.75" customHeight="1" thickBot="1">
      <c r="A45" s="97" t="s">
        <v>71</v>
      </c>
      <c r="B45" s="112" t="s">
        <v>167</v>
      </c>
      <c r="E45" s="18"/>
    </row>
    <row r="46" spans="1:2" ht="21.75" customHeight="1" thickBot="1">
      <c r="A46" s="118" t="s">
        <v>84</v>
      </c>
      <c r="B46" s="119"/>
    </row>
    <row r="47" spans="1:2" ht="21.75" customHeight="1">
      <c r="A47" s="95" t="s">
        <v>86</v>
      </c>
      <c r="B47" s="113"/>
    </row>
    <row r="48" spans="1:2" ht="21.75" customHeight="1">
      <c r="A48" s="96" t="s">
        <v>87</v>
      </c>
      <c r="B48" s="111"/>
    </row>
    <row r="49" spans="1:2" ht="21.75" customHeight="1" thickBot="1">
      <c r="A49" s="97" t="s">
        <v>88</v>
      </c>
      <c r="B49" s="114"/>
    </row>
  </sheetData>
  <sheetProtection/>
  <mergeCells count="8">
    <mergeCell ref="A46:B46"/>
    <mergeCell ref="A41:B41"/>
    <mergeCell ref="A1:B1"/>
    <mergeCell ref="A3:B3"/>
    <mergeCell ref="A38:B38"/>
    <mergeCell ref="A2:B2"/>
    <mergeCell ref="A36:B36"/>
    <mergeCell ref="A37:B37"/>
  </mergeCells>
  <conditionalFormatting sqref="B17:IV17">
    <cfRule type="expression" priority="1" dxfId="0" stopIfTrue="1">
      <formula>"Rows(""16:16"").EntireRow.AutoFit"</formula>
    </cfRule>
  </conditionalFormatting>
  <conditionalFormatting sqref="B18:IV18">
    <cfRule type="expression" priority="2" dxfId="0" stopIfTrue="1">
      <formula>"Rows(""17:17"").EntireRow.AutoFit"</formula>
    </cfRule>
  </conditionalFormatting>
  <conditionalFormatting sqref="B19:IV19">
    <cfRule type="expression" priority="3" dxfId="0" stopIfTrue="1">
      <formula>"Rows(""18:18"").EntireRow.AutoFit"</formula>
    </cfRule>
  </conditionalFormatting>
  <conditionalFormatting sqref="B20:IV20">
    <cfRule type="expression" priority="4" dxfId="0" stopIfTrue="1">
      <formula>"Rows(""19:19"").EntireRow.AutoFit"</formula>
    </cfRule>
  </conditionalFormatting>
  <conditionalFormatting sqref="B25:IV25">
    <cfRule type="expression" priority="5" dxfId="0" stopIfTrue="1">
      <formula>"Rows(""24:24"").EntireRow.AutoFit"</formula>
    </cfRule>
  </conditionalFormatting>
  <conditionalFormatting sqref="B34:IV34">
    <cfRule type="expression" priority="6" dxfId="0" stopIfTrue="1">
      <formula>"Rows(""33:33"").EntireRow.AutoFit"</formula>
    </cfRule>
  </conditionalFormatting>
  <conditionalFormatting sqref="B11:IV11">
    <cfRule type="expression" priority="7" dxfId="0" stopIfTrue="1">
      <formula>"Rows(""10:10"").EntireRow.AutoFit"</formula>
    </cfRule>
  </conditionalFormatting>
  <dataValidations count="31">
    <dataValidation type="decimal" operator="lessThanOrEqual" showInputMessage="1" showErrorMessage="1" promptTitle="CUPID" prompt="Enter Communications Provider Identify Codes - the 3-digit Numeric ID Number.&#10;A list of companies and their CUPIDs is available on the Ofcom website." errorTitle="LOPID" error="You have entered an incorrect ID.  Type the Operator's correct 3-digit Numeric Number.  A list of companies and their LOPIDs is available  at: http://www.ofcom.org.uk/working_w_ofcom/numbers/numbers_administered/?a=87101" sqref="B8">
      <formula1>999</formula1>
    </dataValidation>
    <dataValidation allowBlank="1" showInputMessage="1" showErrorMessage="1" promptTitle="Operator Name" prompt="Enter Name of Company with whom contract exists (if the name has been changed recently, please also enter the former name)" sqref="B7"/>
    <dataValidation allowBlank="1" showInputMessage="1" showErrorMessage="1" promptTitle="Operator's Unique Order Ref No." prompt="Enter a unique reference number of your own choosingfor this request (optional)" sqref="B9"/>
    <dataValidation type="textLength" operator="equal" allowBlank="1" showInputMessage="1" showErrorMessage="1" promptTitle="Minimum/Maximum Number Length" prompt="Select the appropriate min/max number length from the drop-down list.&#10;&#10;If n/a is shown in the first column, leave this cell blank." errorTitle="Min/Max number length" error="You have typed an incorrect value.&#10;Select the appropriate min/max number length from the drop-down list" sqref="B10">
      <formula1>0</formula1>
    </dataValidation>
    <dataValidation allowBlank="1" showInputMessage="1" showErrorMessage="1" promptTitle="Allocated No. Range/Access Code" prompt="Enter the Full Allocated Number Range / Access Code as confirmed on the Oftel certificate.  A scanned copy of the certificate is satisfactory and must be attached when emailing this form.&#10;&#10;If n/a is shown in the first column, leave this cell blank." sqref="B11"/>
    <dataValidation allowBlank="1" showInputMessage="1" showErrorMessage="1" promptTitle="Name of Requestor" prompt="Enter the name of the person who is making the request on behalf of the company" sqref="B29"/>
    <dataValidation allowBlank="1" showInputMessage="1" showErrorMessage="1" promptTitle="Telephone Number" prompt="Enter the telephone number of the person making the request on behalf of the company" sqref="B30"/>
    <dataValidation allowBlank="1" showInputMessage="1" showErrorMessage="1" promptTitle="Fax Number" prompt="Enter the fax number of the person making the request on behalf of the company" sqref="B31"/>
    <dataValidation allowBlank="1" showInputMessage="1" showErrorMessage="1" promptTitle="Date" prompt="Enter the date that the request is being sent to BT" sqref="B32"/>
    <dataValidation operator="equal" allowBlank="1" showInputMessage="1" showErrorMessage="1" promptTitle="Additional Capacity" prompt="If YES is selected, the implementation date could be greater than 40 days if a new route is needed.&#10;&#10;Please provide agreed date for commencement of Interconnect Joint Testing for new route.&#10;&#10;If n/a is shown in the first column, leave this cell blank." errorTitle="Additional Capacity" error="You have entered an incorrect value.  Please select an option from the drop-down list." sqref="B24"/>
    <dataValidation allowBlank="1" showInputMessage="1" showErrorMessage="1" promptTitle="Implementation Date" prompt="Enter the implementation date of this request taking into account lead times applicable.  The Network Charge Control Standard Interconnect Agreement, Annex A, Appendix C gives details on leadtimes at http://www.btwholesale.com/telephony" sqref="B28"/>
    <dataValidation type="textLength" operator="equal" showInputMessage="1" showErrorMessage="1" promptTitle="Service being requested" prompt="Click on drop-down list and select the service required" errorTitle="Service being requested" error="You have entered an incorrect value.  Please select the service required from the rop-down list." sqref="B5">
      <formula1>0</formula1>
    </dataValidation>
    <dataValidation allowBlank="1" showInputMessage="1" showErrorMessage="1" promptTitle="Routing Plan Reference Number" prompt="Enter the Ref No. of Routing Plan.  It is vital that the Routing Plan (Technical Masterplan) is correct to enable service implementation.  Please consult the BT Technical Account Manager if unsure.&#10;&#10;If n/a is shown in first column, leave this cell blank." sqref="B14"/>
    <dataValidation type="textLength" operator="equal" showInputMessage="1" showErrorMessage="1" promptTitle="Order Type" prompt="Reprovide: When No. Range is moved from one Op to another. See option 32 in Service being requested.&#10;&#10;Rearrangement: When circuit link is moved from one switch to another ON SAME PHYSICAL SITE.&#10;&#10;Reroute: See Option 19 - Change of Routing to existing No R" errorTitle="Order Type" error="You have entered an incorrect value.&#10;Select the order type from the drop-down list" sqref="B6">
      <formula1>0</formula1>
    </dataValidation>
    <dataValidation type="textLength" operator="equal" allowBlank="1" showInputMessage="1" showErrorMessage="1" promptTitle="Identify Exchange Types" prompt="Select the appropriate exchange type from the drop-down list.&#10;&#10;If n/a is shown in the first column, leave this cell blank." errorTitle="Identify Exchange Types" error="You have entered an incorrect value.&#10;Select the appropriate exchange type from the drop-down list" sqref="B12">
      <formula1>0</formula1>
    </dataValidation>
    <dataValidation allowBlank="1" showInputMessage="1" showErrorMessage="1" promptTitle="Geographical Coverage Required" prompt="Select the appropriate geographical coverage from the drop-down list. 'If Other' is selected', then specify the information in this field.&#10;&#10;If n/a is shown in the first column, leave this cell blank.&#10;" sqref="B13"/>
    <dataValidation type="textLength" operator="equal" allowBlank="1" showInputMessage="1" showErrorMessage="1" promptTitle="Response from Test Number" prompt="Select the appropriate response from the drop-down list.&#10;&#10;If n/a is shown in the first column, leave this cell blank." errorTitle="Response from Test Number" error="You have entered an incorrect value.&#10;Select the appropriate response from the drop-down list" sqref="B26">
      <formula1>0</formula1>
    </dataValidation>
    <dataValidation type="textLength" operator="equal" allowBlank="1" showInputMessage="1" showErrorMessage="1" promptTitle="Is International Access Required" prompt="Please select from the drop-down list.  The default for most services is Yes except for Operator Premium Rate Service Calls which is No.&#10;International Access is not available for PRS.&#10;&#10;If n/a is shown in first column, leave this cell blank." errorTitle="Is International Access Required" error="You have entered an incorrect value.  Please select Yes from the drop-down list except for Premium Rate Service when the selection should be No." sqref="B15">
      <formula1>0</formula1>
    </dataValidation>
    <dataValidation type="textLength" operator="equal" allowBlank="1" showInputMessage="1" showErrorMessage="1" promptTitle="Is Payphones Access required?" prompt="Please select from the drop-down list.  The default for most services is Yes.&#10;&#10;If n/a is shown in the first column, leave this cell blank." error="You have entered an incorrect value.  Please select an option from the drop-down list." sqref="B16">
      <formula1>0</formula1>
    </dataValidation>
    <dataValidation operator="equal" allowBlank="1" showInputMessage="1" showErrorMessage="1" promptTitle="Contact No. for Test Enquiries" prompt="Please provide the phone number for the most appropriate who can deal with Test Number enquiries.&#10;&#10;If n/a is shown in the first column, leave this cell blank." errorTitle="Response from Test Number" error="You have entered an incorrect value.&#10;Select the appropriate response from the drop-down list" sqref="B27"/>
    <dataValidation allowBlank="1" showInputMessage="1" showErrorMessage="1" promptTitle="Please provide info requested" prompt="If n/a is shown in the first column, leave this cell blank" sqref="B17:B21"/>
    <dataValidation operator="equal" allowBlank="1" showInputMessage="1" showErrorMessage="1" promptTitle="Service Notes for Information" prompt="This field will be populated automatically if there are notes associated with the service." sqref="B33"/>
    <dataValidation allowBlank="1" showInputMessage="1" showErrorMessage="1" promptTitle="Retail Chargebands" prompt="Note: If this is a request to Change Chargeband on existing services, ensure that the Retail Chargeband information is the same as Row 19 when the question is 'Specify new chargeband (agreed by BT)'" sqref="B42"/>
    <dataValidation allowBlank="1" showInputMessage="1" showErrorMessage="1" promptTitle="Generic Help Information" prompt="Where n/a is shown in the first column, please ensure that the adjoining cell in the second column is left blank and that any drop-down boxes are also blank." sqref="A3:A4 B3"/>
    <dataValidation allowBlank="1" showInputMessage="1" showErrorMessage="1" promptTitle="General Notes for Operator's Use" prompt="You may input any comments or notes pertinent to this service request." sqref="B34"/>
    <dataValidation operator="equal" allowBlank="1" showInputMessage="1" showErrorMessage="1" sqref="B35"/>
    <dataValidation allowBlank="1" showInputMessage="1" showErrorMessage="1" promptTitle="Test Numbers" prompt="Enter the test numbers and the dates these will be available and ensure that test number digit length complies with the Min/Max No information&#10;&#10;If n/a is shown is the first column, leave this cell blank" sqref="B25"/>
    <dataValidation allowBlank="1" showInputMessage="1" showErrorMessage="1" promptTitle="Unmetered/Unmetered and Rates" prompt="If unmetered, Type 'Unmetered' and '0' pence per minute&#10;&#10;If metered, Type 'Metered' and provide rates &#10;&#10;If n/a is shown in the first column, leave cell blank" sqref="B23"/>
    <dataValidation type="textLength" operator="equal" allowBlank="1" showInputMessage="1" showErrorMessage="1" promptTitle="Complex DMA" prompt="Only Select Yes if this is a Complex DMA. (Page 6 of New Services Manual Refers)&#10;&#10;An example of a Complex DMA is where work on the Switch is staged for delivery on different dates.&#10;&#10;Seek guidance from your Technical Account Manager or Commercial Manager." errorTitle="Simple DMA Trial" error="You have entered an incorrect value.&#10;Please select Yes or No from the drop-down list." sqref="B4">
      <formula1>0</formula1>
    </dataValidation>
    <dataValidation allowBlank="1" showInputMessage="1" showErrorMessage="1" promptTitle="International Access Authorised" prompt="If International Access has been authorised, please specify the International Account Code.&#10;&#10;If n/a is shown in the first column, leave this cell blank.&#10;" sqref="B43"/>
    <dataValidation type="textLength" operator="equal" allowBlank="1" showInputMessage="1" showErrorMessage="1" promptTitle="Differential Charging" prompt="Please select from the drop-down list.&#10;This question must always be YES or NO" sqref="B22">
      <formula1>0</formula1>
    </dataValidation>
  </dataValidations>
  <hyperlinks>
    <hyperlink ref="A8" r:id="rId1" display="http://www.ofcom.org.uk/telecoms/ioi/numbers/numbers_administered/?a=87101http://www.ofcom.org.uk/telecoms/ioi/numbers/numbers_administered/?a=87101"/>
  </hyperlinks>
  <printOptions horizontalCentered="1" verticalCentered="1"/>
  <pageMargins left="0.2362204724409449" right="0.15748031496062992" top="0.11811023622047245" bottom="0.03937007874015748" header="0.07874015748031496" footer="0.03937007874015748"/>
  <pageSetup fitToHeight="1" fitToWidth="1" horizontalDpi="600" verticalDpi="600" orientation="portrait" paperSize="9" scale="79" r:id="rId4"/>
  <headerFooter alignWithMargins="0">
    <oddFooter xml:space="preserve">&amp;R&amp;8Issue 2.b - 22 September 2000 </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E31"/>
  <sheetViews>
    <sheetView showGridLines="0" zoomScalePageLayoutView="0" workbookViewId="0" topLeftCell="A1">
      <selection activeCell="B5" sqref="B5"/>
    </sheetView>
  </sheetViews>
  <sheetFormatPr defaultColWidth="9.140625" defaultRowHeight="12.75"/>
  <cols>
    <col min="1" max="1" width="48.421875" style="4" customWidth="1"/>
    <col min="2" max="2" width="70.57421875" style="25" customWidth="1"/>
    <col min="3" max="16384" width="9.140625" style="5" customWidth="1"/>
  </cols>
  <sheetData>
    <row r="1" spans="1:2" s="21" customFormat="1" ht="18" customHeight="1">
      <c r="A1" s="129" t="s">
        <v>381</v>
      </c>
      <c r="B1" s="130"/>
    </row>
    <row r="2" spans="1:2" s="22" customFormat="1" ht="12" customHeight="1">
      <c r="A2" s="128" t="s">
        <v>65</v>
      </c>
      <c r="B2" s="131"/>
    </row>
    <row r="3" spans="1:2" ht="21.75" customHeight="1">
      <c r="A3" s="3" t="s">
        <v>69</v>
      </c>
      <c r="B3" s="32"/>
    </row>
    <row r="4" spans="1:2" ht="21.75" customHeight="1">
      <c r="A4" s="3" t="str">
        <f>VLOOKUP('Product Matrices OS'!$A$3,'Product Matrices OS'!$B$2:$X$102,3,FALSE)</f>
        <v>Order  Type New/Cease/Change Existing Routing?</v>
      </c>
      <c r="B4" s="69"/>
    </row>
    <row r="5" spans="1:2" ht="21.75" customHeight="1">
      <c r="A5" s="3" t="str">
        <f>VLOOKUP('Product Matrices OS'!$A$3,'Product Matrices OS'!$B$2:$X$102,4,FALSE)</f>
        <v>Operator</v>
      </c>
      <c r="B5" s="75"/>
    </row>
    <row r="6" spans="1:2" ht="21.75" customHeight="1">
      <c r="A6" s="57" t="str">
        <f>VLOOKUP('Product Matrices OS'!$A$3,'Product Matrices OS'!$B$2:$X$102,5,FALSE)</f>
        <v>Communications Provider Identity 'CUPID' Codes  (formerly LOPID)</v>
      </c>
      <c r="B6" s="81"/>
    </row>
    <row r="7" spans="1:2" ht="21.75" customHeight="1">
      <c r="A7" s="3" t="str">
        <f>VLOOKUP('Product Matrices OS'!$A$3,'Product Matrices OS'!$B$2:$X$102,6,FALSE)</f>
        <v>Operator's unique order reference number</v>
      </c>
      <c r="B7" s="75"/>
    </row>
    <row r="8" spans="1:5" ht="21.75" customHeight="1">
      <c r="A8" s="3" t="str">
        <f>VLOOKUP('Product Matrices OS'!$A$3,'Product Matrices OS'!$B$2:$X$102,7,FALSE)</f>
        <v>II Digits</v>
      </c>
      <c r="B8" s="75"/>
      <c r="E8" s="23"/>
    </row>
    <row r="9" spans="1:2" ht="21.75" customHeight="1">
      <c r="A9" s="3" t="str">
        <f>VLOOKUP('Product Matrices OS'!$A$3,'Product Matrices OS'!$B$2:$X$102,8,FALSE)</f>
        <v>Reference Number of Agreed Routing Plan</v>
      </c>
      <c r="B9" s="76"/>
    </row>
    <row r="10" spans="1:2" ht="21.75" customHeight="1">
      <c r="A10" s="3" t="str">
        <f>VLOOKUP('Product Matrices OS'!$A$3,'Product Matrices OS'!$B$2:$X$102,9,FALSE)</f>
        <v>n/a</v>
      </c>
      <c r="B10" s="75"/>
    </row>
    <row r="11" spans="1:2" ht="21.75" customHeight="1">
      <c r="A11" s="3" t="str">
        <f>VLOOKUP('Product Matrices OS'!$A$3,'Product Matrices OS'!$B$2:$X$102,10,FALSE)</f>
        <v>n/a</v>
      </c>
      <c r="B11" s="75"/>
    </row>
    <row r="12" spans="1:5" ht="21.75" customHeight="1">
      <c r="A12" s="3" t="str">
        <f>VLOOKUP('Product Matrices OS'!$A$3,'Product Matrices OS'!$B$2:$X$102,11,FALSE)</f>
        <v>n/a</v>
      </c>
      <c r="B12" s="76"/>
      <c r="E12" s="18"/>
    </row>
    <row r="13" spans="1:5" ht="21.75" customHeight="1">
      <c r="A13" s="3" t="str">
        <f>VLOOKUP('Product Matrices OS'!$A$3,'Product Matrices OS'!$B$2:$X$102,12,FALSE)</f>
        <v>n/a</v>
      </c>
      <c r="B13" s="75"/>
      <c r="E13" s="18"/>
    </row>
    <row r="14" spans="1:5" ht="21.75" customHeight="1">
      <c r="A14" s="3" t="str">
        <f>VLOOKUP('Product Matrices OS'!$A$3,'Product Matrices OS'!$B$2:$X$102,13,FALSE)</f>
        <v>n/a</v>
      </c>
      <c r="B14" s="75"/>
      <c r="E14" s="24"/>
    </row>
    <row r="15" spans="1:5" ht="21.75" customHeight="1">
      <c r="A15" s="3" t="str">
        <f>VLOOKUP('Product Matrices OS'!$A$3,'Product Matrices OS'!$B$2:$X$102,14,FALSE)</f>
        <v>n/a</v>
      </c>
      <c r="B15" s="43"/>
      <c r="E15" s="24"/>
    </row>
    <row r="16" spans="1:5" ht="21.75" customHeight="1">
      <c r="A16" s="3" t="str">
        <f>VLOOKUP('Product Matrices OS'!$A$3,'Product Matrices OS'!$B$2:$X$102,15,FALSE)</f>
        <v>CLI for testing</v>
      </c>
      <c r="B16" s="75"/>
      <c r="E16" s="18"/>
    </row>
    <row r="17" spans="1:5" ht="21.75" customHeight="1">
      <c r="A17" s="3" t="str">
        <f>VLOOKUP('Product Matrices OS'!$A$3,'Product Matrices OS'!$B$2:$X$102,16,FALSE)</f>
        <v>Name and Tel number of requestor</v>
      </c>
      <c r="B17" s="43"/>
      <c r="E17" s="18"/>
    </row>
    <row r="18" spans="1:5" ht="21.75" customHeight="1">
      <c r="A18" s="3" t="str">
        <f>VLOOKUP('Product Matrices OS'!$A$3,'Product Matrices OS'!$B$2:$X$102,17,FALSE)</f>
        <v>Email address or fax number of requestor</v>
      </c>
      <c r="B18" s="43"/>
      <c r="E18" s="18"/>
    </row>
    <row r="19" spans="1:5" ht="21.75" customHeight="1">
      <c r="A19" s="3" t="str">
        <f>VLOOKUP('Product Matrices OS'!$A$3,'Product Matrices OS'!$B$2:$X$102,18,FALSE)</f>
        <v>N/A</v>
      </c>
      <c r="B19" s="76"/>
      <c r="E19" s="18"/>
    </row>
    <row r="20" spans="1:5" ht="22.5" customHeight="1">
      <c r="A20" s="3" t="s">
        <v>95</v>
      </c>
      <c r="B20" s="77" t="str">
        <f>VLOOKUP('Product Matrices OS'!$A$3,'Product Matrices OS'!$B$2:$AH$102,19,FALSE)</f>
        <v> </v>
      </c>
      <c r="E20" s="18"/>
    </row>
    <row r="21" spans="1:5" ht="23.25" customHeight="1">
      <c r="A21" s="3" t="s">
        <v>96</v>
      </c>
      <c r="B21" s="73"/>
      <c r="E21" s="18"/>
    </row>
    <row r="22" spans="1:5" ht="21.75" customHeight="1">
      <c r="A22" s="3" t="s">
        <v>99</v>
      </c>
      <c r="B22" s="74" t="str">
        <f>VLOOKUP('Product Matrices OS'!$A$3,'Product Matrices OS'!$B$2:$U$102,20,FALSE)</f>
        <v>BT Contract Central - cmcentral@bt.com </v>
      </c>
      <c r="E22" s="18"/>
    </row>
    <row r="23" spans="1:5" s="21" customFormat="1" ht="12" customHeight="1">
      <c r="A23" s="128" t="s">
        <v>66</v>
      </c>
      <c r="B23" s="128"/>
      <c r="E23" s="18"/>
    </row>
    <row r="24" spans="1:5" ht="21.75" customHeight="1">
      <c r="A24" s="26" t="str">
        <f>VLOOKUP('Product Matrices OS'!$A$3,'Product Matrices OS'!$B$2:$X$102,19,FALSE)</f>
        <v> </v>
      </c>
      <c r="B24" s="78"/>
      <c r="E24" s="18"/>
    </row>
    <row r="25" spans="1:5" ht="21.75" customHeight="1">
      <c r="A25" s="26" t="s">
        <v>83</v>
      </c>
      <c r="B25" s="78"/>
      <c r="E25" s="18"/>
    </row>
    <row r="26" spans="1:5" ht="12" customHeight="1">
      <c r="A26" s="128" t="s">
        <v>190</v>
      </c>
      <c r="B26" s="128"/>
      <c r="E26" s="18"/>
    </row>
    <row r="27" spans="1:5" ht="24.75" customHeight="1">
      <c r="A27" s="3" t="s">
        <v>174</v>
      </c>
      <c r="B27" s="78"/>
      <c r="E27" s="18"/>
    </row>
    <row r="28" spans="1:5" ht="24.75" customHeight="1">
      <c r="A28" s="3" t="s">
        <v>175</v>
      </c>
      <c r="B28" s="78"/>
      <c r="E28" s="18"/>
    </row>
    <row r="29" spans="1:5" ht="24.75" customHeight="1">
      <c r="A29" s="3" t="s">
        <v>176</v>
      </c>
      <c r="B29" s="73"/>
      <c r="E29" s="18"/>
    </row>
    <row r="30" spans="1:5" ht="24.75" customHeight="1">
      <c r="A30" s="3" t="str">
        <f>VLOOKUP('Product Matrices OS'!$A$3,'Product Matrices OS'!$B$2:$X$102,20,FALSE)</f>
        <v>BT Contract Central - cmcentral@bt.com </v>
      </c>
      <c r="B30" s="79"/>
      <c r="E30" s="18"/>
    </row>
    <row r="31" spans="1:5" ht="24.75" customHeight="1">
      <c r="A31" s="3" t="str">
        <f>VLOOKUP('Product Matrices OS'!$A$3,'Product Matrices OS'!$B$2:$X$102,21,FALSE)</f>
        <v>Date to indicate Order Accepted</v>
      </c>
      <c r="B31" s="44"/>
      <c r="E31" s="18"/>
    </row>
  </sheetData>
  <sheetProtection/>
  <mergeCells count="4">
    <mergeCell ref="A26:B26"/>
    <mergeCell ref="A1:B1"/>
    <mergeCell ref="A2:B2"/>
    <mergeCell ref="A23:B23"/>
  </mergeCells>
  <conditionalFormatting sqref="A30:IV30">
    <cfRule type="expression" priority="1" dxfId="0" stopIfTrue="1">
      <formula>"Rows(""28:28"").EntireRow.AutoFit"</formula>
    </cfRule>
  </conditionalFormatting>
  <conditionalFormatting sqref="A31:IV31">
    <cfRule type="expression" priority="2" dxfId="0" stopIfTrue="1">
      <formula>"Rows(""29:29"").EntireRow.AutoFit"</formula>
    </cfRule>
  </conditionalFormatting>
  <conditionalFormatting sqref="A21:IV21">
    <cfRule type="expression" priority="3" dxfId="0" stopIfTrue="1">
      <formula>"Rows(""19:19"").EntireRow.AutoFit"</formula>
    </cfRule>
  </conditionalFormatting>
  <dataValidations count="21">
    <dataValidation allowBlank="1" showInputMessage="1" showErrorMessage="1" promptTitle="Operator Name" prompt="Enter Name of Company with whom contract exists (if the name has been changed recently, please also enter the former name)" sqref="B5"/>
    <dataValidation allowBlank="1" showInputMessage="1" showErrorMessage="1" promptTitle="Operator's Unique Order Ref No." prompt="Enter a unique reference number of your own choosingfor this request (optional)" sqref="B7"/>
    <dataValidation allowBlank="1" showInputMessage="1" showErrorMessage="1" promptTitle="Routing Plan Reference Number" prompt="Enter the Ref No. of Routing Plan.  It is vital that the Routing Plan (Technical Masterplan) is correct to enable service implementation.  Please consult the BT Technical Account Manager if unsure.&#10;&#10;If n/a is shown in first column, leave this cell blank." sqref="B9"/>
    <dataValidation type="textLength" operator="equal" showInputMessage="1" showErrorMessage="1" promptTitle="Service being requested" prompt="Click on drop-down list and select the service required" errorTitle="Service being requested" error="You have entered an incorrect value.  Please select the service required from the rop-down list." sqref="B3">
      <formula1>0</formula1>
    </dataValidation>
    <dataValidation type="textLength" operator="equal" showInputMessage="1" showErrorMessage="1" promptTitle="Order Type" prompt="Click on drop-down list and select the service required" errorTitle="Order Type" error="You have entered an incorrect value.&#10;Select the order type from the drop-down list" sqref="B4">
      <formula1>0</formula1>
    </dataValidation>
    <dataValidation operator="equal" allowBlank="1" showInputMessage="1" showErrorMessage="1" promptTitle="Service Notes for Information" prompt="This field will be populated automatically if there are notes associated with the service." sqref="B20"/>
    <dataValidation allowBlank="1" showInputMessage="1" showErrorMessage="1" promptTitle="Generic Help Information" prompt="Where n/a is shown in the first column, please ensure that the adjoining cell in the second column is left blank and that any drop-down boxes are also blank." sqref="A2"/>
    <dataValidation allowBlank="1" showInputMessage="1" showErrorMessage="1" promptTitle="General Notes for Operator's Use" prompt="You may input any comments or notes pertinent to this service request." sqref="B21"/>
    <dataValidation operator="equal" allowBlank="1" showInputMessage="1" showErrorMessage="1" sqref="B22"/>
    <dataValidation allowBlank="1" showInputMessage="1" showErrorMessage="1" promptTitle="II Digits" prompt="Enter the II Digits. If VoIP the ii digit should begin with a 6 and should be different from any ii digits allocated for other operator services." sqref="B8"/>
    <dataValidation allowBlank="1" showInputMessage="1" showErrorMessage="1" prompt="If n/a is shown in first column, leave this cell blank.&#10;&#10;Otherwise, provide the information requested." sqref="B30"/>
    <dataValidation allowBlank="1" showInputMessage="1" showErrorMessage="1" promptTitle="Testing" prompt="Please provide the CLI from which test calls will be made" sqref="B16"/>
    <dataValidation allowBlank="1" showInputMessage="1" showErrorMessage="1" promptTitle="Requestor" prompt="Please provide the name and  telephone number of the Requestor&#10;" sqref="B17"/>
    <dataValidation allowBlank="1" showInputMessage="1" showErrorMessage="1" prompt="Please provide the e-mail address or fax number of the Requestor" sqref="B18"/>
    <dataValidation allowBlank="1" showInputMessage="1" showErrorMessage="1" promptTitle="Number Ranges" sqref="B19"/>
    <dataValidation allowBlank="1" showInputMessage="1" showErrorMessage="1" promptTitle="100 SOL Number" prompt="100 State Of Line (SOL)  Number is a 24-hour telephone number for name and address information.&#10;&#10;If n/a is shown in first column, leave this cell blank." sqref="B10"/>
    <dataValidation allowBlank="1" showInputMessage="1" showErrorMessage="1" prompt="&#10;&#10;" sqref="B31"/>
    <dataValidation allowBlank="1" showInputMessage="1" showErrorMessage="1" promptTitle="24hr Fixed Line Contact Number" prompt="For 999 service, provide the direct exchange line (not mobile or switchboard) contact number.&#10;&#10;If n/a is shown in first column, leave this cell blank. " sqref="B11"/>
    <dataValidation allowBlank="1" showInputMessage="1" showErrorMessage="1" promptTitle="Data Queries" prompt="Please provide name, e-mail and telephone contact details" sqref="B15"/>
    <dataValidation allowBlank="1" showInputMessage="1" showErrorMessage="1" promptTitle="Technical" prompt="Please provide name, e-mail and telephone contact details" sqref="B14"/>
    <dataValidation type="decimal" operator="lessThanOrEqual" showInputMessage="1" showErrorMessage="1" promptTitle="CUPID" prompt="Enter Communications Provider Identify Codes - the 3-digit Numeric ID Number.&#10;A list of companies and their CUPIDs is available on the Ofcom website." errorTitle="LOPID" error="You have entered an incorrect ID.  Type the Operator's correct 3-digit Numeric Number.  A list of companies and their LOPIDs is available  at: http://www.ofcom.org.uk/working_w_ofcom/numbers/numbers_administered/?a=87101" sqref="B6">
      <formula1>999</formula1>
    </dataValidation>
  </dataValidations>
  <hyperlinks>
    <hyperlink ref="A6" r:id="rId1" display="http://www.ofcom.org.uk/telecoms/ioi/numbers/numbers_administered/?a=87101http://www.ofcom.org.uk/telecoms/ioi/numbers/numbers_administered/?a=87101"/>
  </hyperlinks>
  <printOptions horizontalCentered="1"/>
  <pageMargins left="0.2362204724409449" right="0.15748031496062992" top="0.7086614173228347" bottom="0.03937007874015748" header="0.07874015748031496" footer="0.03937007874015748"/>
  <pageSetup fitToHeight="1" fitToWidth="1" horizontalDpi="96" verticalDpi="96" orientation="portrait" paperSize="9" scale="85" r:id="rId4"/>
  <headerFooter alignWithMargins="0">
    <oddFooter>&amp;L&amp;8BT Operator Service DMA Request Form&amp;R&amp;8Issue 7.g - 18 September 2006</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7">
    <pageSetUpPr fitToPage="1"/>
  </sheetPr>
  <dimension ref="A1:E45"/>
  <sheetViews>
    <sheetView showGridLines="0" zoomScalePageLayoutView="0" workbookViewId="0" topLeftCell="A1">
      <selection activeCell="B3" sqref="B3"/>
    </sheetView>
  </sheetViews>
  <sheetFormatPr defaultColWidth="9.140625" defaultRowHeight="12.75"/>
  <cols>
    <col min="1" max="1" width="48.421875" style="4" customWidth="1"/>
    <col min="2" max="2" width="60.57421875" style="25" customWidth="1"/>
    <col min="3" max="16384" width="9.140625" style="5" customWidth="1"/>
  </cols>
  <sheetData>
    <row r="1" spans="1:2" s="21" customFormat="1" ht="18" customHeight="1">
      <c r="A1" s="129" t="s">
        <v>356</v>
      </c>
      <c r="B1" s="132"/>
    </row>
    <row r="2" spans="1:2" s="22" customFormat="1" ht="13.5" customHeight="1">
      <c r="A2" s="128" t="s">
        <v>65</v>
      </c>
      <c r="B2" s="133"/>
    </row>
    <row r="3" spans="1:2" s="22" customFormat="1" ht="21" customHeight="1">
      <c r="A3" s="39" t="s">
        <v>236</v>
      </c>
      <c r="B3" s="40" t="s">
        <v>189</v>
      </c>
    </row>
    <row r="4" spans="1:2" ht="19.5" customHeight="1">
      <c r="A4" s="3" t="s">
        <v>69</v>
      </c>
      <c r="B4" s="38"/>
    </row>
    <row r="5" spans="1:2" ht="19.5" customHeight="1">
      <c r="A5" s="3" t="str">
        <f>VLOOKUP('Product Matrices DQ'!$A$3,'Product Matrices DQ'!$B$2:$AH$103,3,FALSE)</f>
        <v>Order  Type New/Cease/Reprovide/Rearrange?</v>
      </c>
      <c r="B5" s="69"/>
    </row>
    <row r="6" spans="1:2" ht="19.5" customHeight="1">
      <c r="A6" s="3" t="str">
        <f>VLOOKUP('Product Matrices DQ'!$A$3,'Product Matrices DQ'!$B$2:$AG$103,4,FALSE)</f>
        <v>Operator</v>
      </c>
      <c r="B6" s="42"/>
    </row>
    <row r="7" spans="1:2" ht="19.5" customHeight="1">
      <c r="A7" s="3" t="str">
        <f>VLOOKUP('Product Matrices DQ'!$A$3,'Product Matrices DQ'!$B$2:$AG$103,5,FALSE)</f>
        <v>Operator's unique order reference number</v>
      </c>
      <c r="B7" s="42"/>
    </row>
    <row r="8" spans="1:5" ht="19.5" customHeight="1">
      <c r="A8" s="3" t="str">
        <f>VLOOKUP('Product Matrices DQ'!$A$3,'Product Matrices DQ'!$B$2:$AG$103,6,FALSE)</f>
        <v>Minimum/ Maximum number length 
(including leading zero where applicable)</v>
      </c>
      <c r="B8" s="69"/>
      <c r="E8" s="23"/>
    </row>
    <row r="9" spans="1:2" ht="12.75">
      <c r="A9" s="3" t="str">
        <f>VLOOKUP('Product Matrices DQ'!$A$3,'Product Matrices DQ'!$B$2:$AG$103,7,FALSE)</f>
        <v>Allocated Number Range / Access Code</v>
      </c>
      <c r="B9" s="45"/>
    </row>
    <row r="10" spans="1:2" ht="19.5" customHeight="1">
      <c r="A10" s="3" t="str">
        <f>VLOOKUP('Product Matrices DQ'!$A$3,'Product Matrices DQ'!$B$2:$AG$103,8,FALSE)</f>
        <v>Identify exchange types requiring access to the number range (DLE/UXD5/All)?</v>
      </c>
      <c r="B10" s="69"/>
    </row>
    <row r="11" spans="1:2" ht="19.5" customHeight="1">
      <c r="A11" s="3" t="str">
        <f>VLOOKUP('Product Matrices DQ'!$A$3,'Product Matrices DQ'!$B$2:$AG$103,9,FALSE)</f>
        <v>Geographical coverage required (National/London only/other (specify)</v>
      </c>
      <c r="B11" s="42"/>
    </row>
    <row r="12" spans="1:5" ht="19.5" customHeight="1">
      <c r="A12" s="28" t="str">
        <f>VLOOKUP('Product Matrices DQ'!$A$3,'Product Matrices DQ'!$B$2:$AG$103,10,FALSE)</f>
        <v>Reference Number of Agreed Routing Plan</v>
      </c>
      <c r="B12" s="45"/>
      <c r="E12" s="18"/>
    </row>
    <row r="13" spans="1:5" ht="19.5" customHeight="1">
      <c r="A13" s="3" t="str">
        <f>VLOOKUP('Product Matrices DQ'!$A$3,'Product Matrices DQ'!$B$2:$AG$103,11,FALSE)</f>
        <v>n/a</v>
      </c>
      <c r="B13" s="69"/>
      <c r="E13" s="18"/>
    </row>
    <row r="14" spans="1:5" ht="21.75" customHeight="1">
      <c r="A14" s="3" t="str">
        <f>VLOOKUP('Product Matrices DQ'!$A$3,'Product Matrices DQ'!$B$2:$AG$103,12,FALSE)</f>
        <v>Is Access from Payphones required? Specify YES/NO</v>
      </c>
      <c r="B14" s="69"/>
      <c r="E14" s="24"/>
    </row>
    <row r="15" spans="1:5" ht="22.5">
      <c r="A15" s="3" t="str">
        <f>VLOOKUP('Product Matrices DQ'!$A$3,'Product Matrices DQ'!$B$2:$AG$103,13,FALSE)</f>
        <v>Specify which chargeband is proposed for the number range?  Eg. 50ppm Daytime/Evening/ Weekend</v>
      </c>
      <c r="B15" s="70"/>
      <c r="E15" s="24"/>
    </row>
    <row r="16" spans="1:5" ht="17.25" customHeight="1">
      <c r="A16" s="3" t="str">
        <f>VLOOKUP('Product Matrices DQ'!$A$3,'Product Matrices DQ'!$B$2:$AG$103,14,FALSE)</f>
        <v>n/a</v>
      </c>
      <c r="B16" s="70"/>
      <c r="E16" s="18"/>
    </row>
    <row r="17" spans="1:5" ht="18.75" customHeight="1">
      <c r="A17" s="3" t="str">
        <f>VLOOKUP('Product Matrices DQ'!$A$3,'Product Matrices DQ'!$B$2:$AG$103,15,FALSE)</f>
        <v>n/a</v>
      </c>
      <c r="B17" s="45"/>
      <c r="E17" s="18"/>
    </row>
    <row r="18" spans="1:5" ht="17.25" customHeight="1">
      <c r="A18" s="3" t="str">
        <f>VLOOKUP('Product Matrices DQ'!$A$3,'Product Matrices DQ'!$B$2:$AG$103,16,FALSE)</f>
        <v>n/a</v>
      </c>
      <c r="B18" s="45"/>
      <c r="E18" s="18"/>
    </row>
    <row r="19" spans="1:5" ht="19.5" customHeight="1">
      <c r="A19" s="3" t="str">
        <f>VLOOKUP('Product Matrices DQ'!$A$3,'Product Matrices DQ'!$B$2:$AG$103,17,FALSE)</f>
        <v>n/a</v>
      </c>
      <c r="B19" s="71"/>
      <c r="E19" s="18"/>
    </row>
    <row r="20" spans="1:5" ht="18.75" customHeight="1">
      <c r="A20" s="3" t="str">
        <f>VLOOKUP('Product Matrices DQ'!$A$3,'Product Matrices DQ'!$B$2:$AG$103,18,FALSE)</f>
        <v>n/a</v>
      </c>
      <c r="B20" s="69"/>
      <c r="E20" s="18"/>
    </row>
    <row r="21" spans="1:5" ht="19.5" customHeight="1">
      <c r="A21" s="3" t="str">
        <f>VLOOKUP('Product Matrices DQ'!$A$3,'Product Matrices DQ'!$B$2:$AG$103,19,FALSE)</f>
        <v>n/a</v>
      </c>
      <c r="B21" s="42"/>
      <c r="E21" s="18" t="s">
        <v>91</v>
      </c>
    </row>
    <row r="22" spans="1:5" ht="19.5" customHeight="1">
      <c r="A22" s="3" t="str">
        <f>VLOOKUP('Product Matrices DQ'!$A$3,'Product Matrices DQ'!$B$2:$AG$103,20,FALSE)</f>
        <v>Is Additional Capacity Required ?</v>
      </c>
      <c r="B22" s="42"/>
      <c r="E22" s="18"/>
    </row>
    <row r="23" spans="1:5" ht="22.5">
      <c r="A23" s="3" t="str">
        <f>VLOOKUP('Product Matrices DQ'!$A$3,'Product Matrices DQ'!$B$2:$AG$103,21,FALSE)</f>
        <v>Operator’s Test Numbers and 
dates available:</v>
      </c>
      <c r="B23" s="44"/>
      <c r="E23" s="18"/>
    </row>
    <row r="24" spans="1:5" ht="19.5" customHeight="1">
      <c r="A24" s="3" t="str">
        <f>VLOOKUP('Product Matrices DQ'!$A$3,'Product Matrices DQ'!$B$2:$AG$103,22,FALSE)</f>
        <v>Response from Test Number 
e.g. IRT /Recorded Announcement</v>
      </c>
      <c r="B24" s="69"/>
      <c r="E24" s="18"/>
    </row>
    <row r="25" spans="1:5" ht="19.5" customHeight="1">
      <c r="A25" s="3" t="str">
        <f>VLOOKUP('Product Matrices DQ'!$A$3,'Product Matrices DQ'!$B$2:$AG$103,23,FALSE)</f>
        <v>Contact phone number for Test Number enquiries</v>
      </c>
      <c r="B25" s="42"/>
      <c r="E25" s="18"/>
    </row>
    <row r="26" spans="1:5" ht="23.25" customHeight="1">
      <c r="A26" s="3" t="str">
        <f>VLOOKUP('Product Matrices DQ'!$A$3,'Product Matrices DQ'!$B$2:$AG$103,24,FALSE)</f>
        <v>Desired Ready For Service (RFS) Date if longer than the standard lead times</v>
      </c>
      <c r="B26" s="42"/>
      <c r="E26" s="18"/>
    </row>
    <row r="27" spans="1:5" ht="19.5" customHeight="1">
      <c r="A27" s="3" t="str">
        <f>VLOOKUP('Product Matrices DQ'!$A$3,'Product Matrices DQ'!$B$2:$AG$103,25,FALSE)</f>
        <v>Name of Requestor :</v>
      </c>
      <c r="B27" s="42"/>
      <c r="E27" s="18"/>
    </row>
    <row r="28" spans="1:5" ht="19.5" customHeight="1">
      <c r="A28" s="3" t="str">
        <f>VLOOKUP('Product Matrices DQ'!$A$3,'Product Matrices DQ'!$B$2:$AG$103,26,FALSE)</f>
        <v>Telephone Number:</v>
      </c>
      <c r="B28" s="42"/>
      <c r="E28" s="18"/>
    </row>
    <row r="29" spans="1:5" ht="19.5" customHeight="1">
      <c r="A29" s="3" t="str">
        <f>VLOOKUP('Product Matrices DQ'!$A$3,'Product Matrices DQ'!$B$2:$AG$103,27,FALSE)</f>
        <v>Email address or fax number of requestor</v>
      </c>
      <c r="B29" s="42"/>
      <c r="E29" s="18"/>
    </row>
    <row r="30" spans="1:5" ht="19.5" customHeight="1">
      <c r="A30" s="3" t="str">
        <f>VLOOKUP('Product Matrices DQ'!$A$3,'Product Matrices DQ'!$B$2:$AG$103,28,FALSE)</f>
        <v>Date : </v>
      </c>
      <c r="B30" s="42"/>
      <c r="E30" s="18"/>
    </row>
    <row r="31" spans="1:5" ht="44.25" customHeight="1">
      <c r="A31" s="3" t="s">
        <v>95</v>
      </c>
      <c r="B31" s="72" t="str">
        <f>VLOOKUP('Product Matrices DQ'!$A$3,'Product Matrices DQ'!$B$2:$AG$103,29,FALSE)</f>
        <v>BT may charge for implementing this code on the BT network subject to industry negotiations</v>
      </c>
      <c r="E31" s="18"/>
    </row>
    <row r="32" spans="1:5" ht="30" customHeight="1">
      <c r="A32" s="3" t="s">
        <v>96</v>
      </c>
      <c r="B32" s="73"/>
      <c r="E32" s="18"/>
    </row>
    <row r="33" spans="1:5" ht="19.5" customHeight="1">
      <c r="A33" s="3" t="s">
        <v>99</v>
      </c>
      <c r="B33" s="74" t="str">
        <f>VLOOKUP('Product Matrices DQ'!$A$3,'Product Matrices DQ'!$B$2:$AG$103,30,FALSE)</f>
        <v>BT Contract Central - cmcentral@bt.com </v>
      </c>
      <c r="E33" s="18"/>
    </row>
    <row r="34" spans="1:5" s="21" customFormat="1" ht="13.5" customHeight="1">
      <c r="A34" s="128" t="s">
        <v>66</v>
      </c>
      <c r="B34" s="128"/>
      <c r="E34" s="18"/>
    </row>
    <row r="35" spans="1:5" ht="24.75" customHeight="1">
      <c r="A35" s="26" t="str">
        <f>VLOOKUP('Product Matrices DQ'!$A$3,'Product Matrices DQ'!$B$2:$AG$103,31,FALSE)</f>
        <v>BT Contract Central to indicate that Schedule 218 in contract, if applicable</v>
      </c>
      <c r="B35" s="78"/>
      <c r="E35" s="18"/>
    </row>
    <row r="36" spans="1:5" ht="24.75" customHeight="1">
      <c r="A36" s="49" t="s">
        <v>216</v>
      </c>
      <c r="B36" s="78"/>
      <c r="E36" s="18"/>
    </row>
    <row r="37" spans="1:5" ht="13.5" customHeight="1">
      <c r="A37" s="128" t="s">
        <v>67</v>
      </c>
      <c r="B37" s="128"/>
      <c r="E37" s="18"/>
    </row>
    <row r="38" spans="1:5" ht="24.75" customHeight="1">
      <c r="A38" s="50" t="s">
        <v>217</v>
      </c>
      <c r="B38" s="78" t="s">
        <v>167</v>
      </c>
      <c r="E38" s="18"/>
    </row>
    <row r="39" spans="1:5" ht="23.25" customHeight="1">
      <c r="A39" s="3" t="str">
        <f>VLOOKUP('Product Matrices DQ'!$A$3,'Product Matrices DQ'!$B$2:$AG$103,32,FALSE)</f>
        <v>Name of Business Development Manager and date to indicate that Service Provider Contract has been signed</v>
      </c>
      <c r="B39" s="78"/>
      <c r="E39" s="18"/>
    </row>
    <row r="40" spans="1:5" ht="24" customHeight="1">
      <c r="A40" s="26" t="s">
        <v>225</v>
      </c>
      <c r="B40" s="73"/>
      <c r="E40" s="18"/>
    </row>
    <row r="41" spans="1:5" ht="18.75" customHeight="1">
      <c r="A41" s="3" t="s">
        <v>71</v>
      </c>
      <c r="B41" s="44" t="s">
        <v>167</v>
      </c>
      <c r="E41" s="18"/>
    </row>
    <row r="42" spans="1:2" ht="13.5" customHeight="1">
      <c r="A42" s="128" t="s">
        <v>84</v>
      </c>
      <c r="B42" s="128"/>
    </row>
    <row r="43" spans="1:2" ht="16.5" customHeight="1">
      <c r="A43" s="3" t="s">
        <v>86</v>
      </c>
      <c r="B43" s="80"/>
    </row>
    <row r="44" spans="1:2" ht="16.5" customHeight="1">
      <c r="A44" s="3" t="s">
        <v>87</v>
      </c>
      <c r="B44" s="73"/>
    </row>
    <row r="45" spans="1:2" ht="16.5" customHeight="1">
      <c r="A45" s="3" t="s">
        <v>88</v>
      </c>
      <c r="B45" s="73"/>
    </row>
  </sheetData>
  <sheetProtection/>
  <mergeCells count="5">
    <mergeCell ref="A42:B42"/>
    <mergeCell ref="A37:B37"/>
    <mergeCell ref="A1:B1"/>
    <mergeCell ref="A2:B2"/>
    <mergeCell ref="A34:B34"/>
  </mergeCells>
  <conditionalFormatting sqref="A15:IV15">
    <cfRule type="expression" priority="1" dxfId="0" stopIfTrue="1">
      <formula>"Rows(""16:16"").EntireRow.AutoFit"</formula>
    </cfRule>
  </conditionalFormatting>
  <conditionalFormatting sqref="A16:IV16">
    <cfRule type="expression" priority="2" dxfId="0" stopIfTrue="1">
      <formula>"Rows(""17:17"").EntireRow.AutoFit"</formula>
    </cfRule>
  </conditionalFormatting>
  <conditionalFormatting sqref="A17:IV17">
    <cfRule type="expression" priority="3" dxfId="0" stopIfTrue="1">
      <formula>"Rows(""18:18"").EntireRow.AutoFit"</formula>
    </cfRule>
  </conditionalFormatting>
  <conditionalFormatting sqref="A18:IV18">
    <cfRule type="expression" priority="4" dxfId="0" stopIfTrue="1">
      <formula>"Rows(""19:19"").EntireRow.AutoFit"</formula>
    </cfRule>
  </conditionalFormatting>
  <conditionalFormatting sqref="A23:IV23">
    <cfRule type="expression" priority="5" dxfId="0" stopIfTrue="1">
      <formula>"Rows(""24:24"").EntireRow.AutoFit"</formula>
    </cfRule>
  </conditionalFormatting>
  <conditionalFormatting sqref="A32:IV32">
    <cfRule type="expression" priority="6" dxfId="0" stopIfTrue="1">
      <formula>"Rows(""33:33"").EntireRow.AutoFit"</formula>
    </cfRule>
  </conditionalFormatting>
  <conditionalFormatting sqref="A9:IV9">
    <cfRule type="expression" priority="7" dxfId="0" stopIfTrue="1">
      <formula>"Rows(""9:9"").EntireRow.AutoFit"</formula>
    </cfRule>
  </conditionalFormatting>
  <dataValidations count="29">
    <dataValidation allowBlank="1" showInputMessage="1" showErrorMessage="1" promptTitle="Operator Name" prompt="Enter Name of Company with whom contract exists (if the name has been changed recently, please also enter the former name)" sqref="B6"/>
    <dataValidation allowBlank="1" showInputMessage="1" showErrorMessage="1" promptTitle="Operator's Unique Order Ref No." prompt="Enter a unique reference number of your own choosingfor this request (optional)" sqref="B7"/>
    <dataValidation type="textLength" operator="equal" allowBlank="1" showInputMessage="1" showErrorMessage="1" promptTitle="Minimum/Maximum Number Length" prompt="Select the appropriate min/max number length from the drop-down list.&#10;&#10;If n/a is shown in the first column, leave this cell blank." errorTitle="Min/Max number length" error="You have typed an incorrect value.&#10;Select the appropriate min/max number length from the drop-down list" sqref="B8">
      <formula1>0</formula1>
    </dataValidation>
    <dataValidation allowBlank="1" showInputMessage="1" showErrorMessage="1" promptTitle="Allocated No. Range/Access Code" prompt="Enter the Full Allocated Number Range / Access Code as confirmed on the Oftel certificate.  A scanned copy of the certificate is satisfactory and must be attached when emailing this form.&#10;&#10;If n/a is shown in the first column, leave this cell blank." sqref="B9"/>
    <dataValidation allowBlank="1" showInputMessage="1" showErrorMessage="1" promptTitle="Name of Requestor" prompt="Enter the name of the person who is making the request on behalf of the company" sqref="B27"/>
    <dataValidation allowBlank="1" showInputMessage="1" showErrorMessage="1" promptTitle="Telephone Number" prompt="Enter the telephone number of the person making the request on behalf of the company" sqref="B28"/>
    <dataValidation allowBlank="1" showInputMessage="1" showErrorMessage="1" promptTitle="Fax Number" prompt="Enter the fax number of the person making the request on behalf of the company" sqref="B29"/>
    <dataValidation allowBlank="1" showInputMessage="1" showErrorMessage="1" promptTitle="Date" prompt="Enter the date that the request is being sent to BT" sqref="B30"/>
    <dataValidation operator="equal" allowBlank="1" showInputMessage="1" showErrorMessage="1" promptTitle="Additional Capacity" prompt="If YES is selected, the implementation date could be greater than 40 days if a new route is needed.&#10;&#10;Please provide agreed date for commencement of Interconnect Joint Testing for new route.&#10;&#10;If n/a is shown in the first column, leave this cell blank." errorTitle="Additional Capacity" error="You have entered an incorrect value.  Please select an option from the drop-down list." sqref="B22"/>
    <dataValidation allowBlank="1" showInputMessage="1" showErrorMessage="1" promptTitle="Implementation Date" prompt="Enter the implementation date of this request taking into account lead times applicable.  The Network Charge Control Standard Interconnect Agreement, Annex A, Appendix C gives details on leadtimes and can be viewed at http://www.btinterconnect.com/" sqref="B26"/>
    <dataValidation type="textLength" operator="equal" showInputMessage="1" showErrorMessage="1" promptTitle="Service being requested" prompt="Click on drop-down list and select the service required" errorTitle="Service being requested" error="You have entered an incorrect value.  Please select the service required from the rop-down list." sqref="B4">
      <formula1>0</formula1>
    </dataValidation>
    <dataValidation allowBlank="1" showInputMessage="1" showErrorMessage="1" promptTitle="Routing Plan Reference Number" prompt="Enter the Ref No. of Routing Plan.  It is vital that the Routing Plan (Technical Masterplan) is correct to enable service implementation.  Please consult the BT Technical Account Manager if unsure.&#10;&#10;If n/a is shown in first column, leave this cell blank." sqref="B12"/>
    <dataValidation type="textLength" operator="equal" showInputMessage="1" showErrorMessage="1" promptTitle="Order Type" prompt="Reprovide: When No. Range is moved from one Op to another. See option 32 in Service being requested.&#10;&#10;Rearrangement: When circuit link is moved from one switch to another ON SAME PHYSICAL SITE.&#10;&#10;Reroute: See Option 19 - Change of Routing to existing No R" errorTitle="Order Type" error="You have entered an incorrect value.&#10;Select the order type from the drop-down list" sqref="B5">
      <formula1>0</formula1>
    </dataValidation>
    <dataValidation type="textLength" operator="equal" allowBlank="1" showInputMessage="1" showErrorMessage="1" promptTitle="Identify Exchange Types" prompt="Select the appropriate exchange type from the drop-down list.&#10;&#10;If n/a is shown in the first column, leave this cell blank." errorTitle="Identify Exchange Types" error="You have entered an incorrect value.&#10;Select the appropriate exchange type from the drop-down list" sqref="B10">
      <formula1>0</formula1>
    </dataValidation>
    <dataValidation allowBlank="1" showInputMessage="1" showErrorMessage="1" promptTitle="Geographical Coverage Required" prompt="Select the appropriate geographical coverage from the drop-down list. 'If Other' is selected', then specify the information in this field.&#10;&#10;If n/a is shown in the first column, leave this cell blank.&#10;" sqref="B11"/>
    <dataValidation type="textLength" operator="equal" allowBlank="1" showInputMessage="1" showErrorMessage="1" promptTitle="Response from Test Number" prompt="Select the appropriate response from the drop-down list.&#10;&#10;If n/a is shown in the first column, leave this cell blank." errorTitle="Response from Test Number" error="You have entered an incorrect value.&#10;Select the appropriate response from the drop-down list" sqref="B24">
      <formula1>0</formula1>
    </dataValidation>
    <dataValidation type="textLength" operator="equal" allowBlank="1" showInputMessage="1" showErrorMessage="1" promptTitle="Is International Access Required" prompt="Please select from the drop-down list.  The default for most services is Yes except for Operator Premium Rate Service Calls which is No.&#10;International Access is not available for PRS.&#10;&#10;If n/a is shown in first column, leave this cell blank." errorTitle="Is International Access Required" error="You have entered an incorrect value.  Please select Yes from the drop-down list except for Premium Rate Service when the selection should be No." sqref="B13">
      <formula1>0</formula1>
    </dataValidation>
    <dataValidation type="textLength" operator="equal" allowBlank="1" showInputMessage="1" showErrorMessage="1" promptTitle="Is Payphones Access required?" prompt="Please select from the drop-down list.  The default for most services is Yes.&#10;&#10;If n/a is shown in the first column, leave this cell blank." error="You have entered an incorrect value.  Please select an option from the drop-down list." sqref="B14">
      <formula1>0</formula1>
    </dataValidation>
    <dataValidation operator="equal" allowBlank="1" showInputMessage="1" showErrorMessage="1" promptTitle="Contact No. for Test Enquiries" prompt="Please provide the phone number for the most appropriate who can deal with Test Number enquiries.&#10;&#10;If n/a is shown in the first column, leave this cell blank." errorTitle="Response from Test Number" error="You have entered an incorrect value.&#10;Select the appropriate response from the drop-down list" sqref="B25"/>
    <dataValidation allowBlank="1" showInputMessage="1" showErrorMessage="1" promptTitle="Please provide info requested" prompt="If n/a is shown in the first column, leave this cell blank" sqref="B15:B19"/>
    <dataValidation operator="equal" allowBlank="1" showInputMessage="1" showErrorMessage="1" promptTitle="Service Notes for Information" prompt="This field will be populated automatically if there are notes associated with the service." sqref="B31"/>
    <dataValidation allowBlank="1" showInputMessage="1" showErrorMessage="1" promptTitle="Retail Chargebands" prompt="Note: If this is a request to Change Chargeband on existing services, ensure that the Retail Chargeband information is the same as Row 18 when the question is 'Specify new chargeband (agreed by BT)'" sqref="B38"/>
    <dataValidation allowBlank="1" showInputMessage="1" showErrorMessage="1" promptTitle="Generic Help Information" prompt="Where n/a is shown in the first column, please ensure that the adjoining cell in the second column is left blank and that any drop-down boxes are also blank." sqref="A2:A3 B2"/>
    <dataValidation allowBlank="1" showInputMessage="1" showErrorMessage="1" promptTitle="General Notes for Operator's Use" prompt="You may input any comments or notes pertinent to this service request." sqref="B32"/>
    <dataValidation operator="equal" allowBlank="1" showInputMessage="1" showErrorMessage="1" sqref="B33"/>
    <dataValidation allowBlank="1" showInputMessage="1" showErrorMessage="1" promptTitle="Test Numbers" prompt="Enter the test numbers and the dates these will be available and ensure that test number digit length complies with the Min/Max No information&#10;&#10;If n/a is shown is the first column, leave this cell blank" sqref="B23"/>
    <dataValidation allowBlank="1" showInputMessage="1" showErrorMessage="1" promptTitle="Unmetered/Unmetered and Rates" prompt="If unmetered, select 0 pence per minute&#10;&#10;If metered, select other rates from the list&#10;&#10;If n/a is shown in the first column, leave cell blank" sqref="B21"/>
    <dataValidation type="textLength" operator="equal" allowBlank="1" showInputMessage="1" showErrorMessage="1" promptTitle="Complex DMA" prompt="Only Select Yes if this is a Complex DMA. (Page 6 of New Services Manual Refers)&#10;&#10;An example of a Complex DMA is where work on the Switch is staged for delivery on different dates.&#10;&#10;Seek guidance from your Technical Account Manager or Commercial Manager." errorTitle="Simple DMA Trial" error="You have entered an incorrect value.&#10;Please select Yes or No from the drop-down list." sqref="B3">
      <formula1>0</formula1>
    </dataValidation>
    <dataValidation type="textLength" operator="equal" allowBlank="1" showInputMessage="1" showErrorMessage="1" promptTitle="Has Contract Been Signed?" prompt="Please select from the drop-down list.&#10;&#10;If n/a is shown in the first column, leave this cell blank" error="You have entered an incorrect value.  Please select Yes if a contract has been signed for this service otherwise select No, or leave blank if n/a is shown in the first column." sqref="B20">
      <formula1>0</formula1>
    </dataValidation>
  </dataValidations>
  <printOptions horizontalCentered="1"/>
  <pageMargins left="0.2362204724409449" right="0.15748031496062992" top="0.11811023622047245" bottom="0.03937007874015748" header="0.07874015748031496" footer="0.03937007874015748"/>
  <pageSetup fitToHeight="1" fitToWidth="1" horizontalDpi="96" verticalDpi="96" orientation="portrait" paperSize="9" scale="90" r:id="rId3"/>
  <headerFooter alignWithMargins="0">
    <oddFooter>&amp;L&amp;8
DQ118 Hosted Services on BT Form&amp;R&amp;8
Issue 7.g - 18 September 2006</oddFooter>
  </headerFooter>
  <rowBreaks count="1" manualBreakCount="1">
    <brk id="41"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AT98"/>
  <sheetViews>
    <sheetView zoomScalePageLayoutView="0" workbookViewId="0" topLeftCell="A1">
      <selection activeCell="A1" sqref="A1"/>
    </sheetView>
  </sheetViews>
  <sheetFormatPr defaultColWidth="1.28515625" defaultRowHeight="5.25" customHeight="1"/>
  <cols>
    <col min="1" max="1" width="50.28125" style="1" customWidth="1"/>
    <col min="2" max="2" width="38.421875" style="18" customWidth="1"/>
    <col min="3" max="3" width="50.28125" style="18" customWidth="1"/>
    <col min="4" max="32" width="50.28125" style="19" customWidth="1"/>
    <col min="33" max="67" width="50.28125" style="18" customWidth="1"/>
    <col min="68" max="16384" width="1.28515625" style="18" customWidth="1"/>
  </cols>
  <sheetData>
    <row r="1" spans="1:34" ht="24.75" customHeight="1" thickBot="1">
      <c r="A1" s="1" t="s">
        <v>239</v>
      </c>
      <c r="B1" s="18" t="s">
        <v>81</v>
      </c>
      <c r="C1" s="18" t="s">
        <v>130</v>
      </c>
      <c r="D1" s="51" t="s">
        <v>129</v>
      </c>
      <c r="E1" s="19" t="s">
        <v>108</v>
      </c>
      <c r="F1" s="19" t="s">
        <v>131</v>
      </c>
      <c r="G1" s="19" t="s">
        <v>109</v>
      </c>
      <c r="H1" s="19" t="s">
        <v>110</v>
      </c>
      <c r="I1" s="19" t="s">
        <v>111</v>
      </c>
      <c r="J1" s="19" t="s">
        <v>112</v>
      </c>
      <c r="K1" s="19" t="s">
        <v>113</v>
      </c>
      <c r="L1" s="19" t="s">
        <v>114</v>
      </c>
      <c r="M1" s="19" t="s">
        <v>115</v>
      </c>
      <c r="N1" s="19" t="s">
        <v>116</v>
      </c>
      <c r="O1" s="19" t="s">
        <v>169</v>
      </c>
      <c r="P1" s="19" t="s">
        <v>170</v>
      </c>
      <c r="Q1" s="19" t="s">
        <v>171</v>
      </c>
      <c r="R1" s="19" t="s">
        <v>172</v>
      </c>
      <c r="S1" s="19" t="s">
        <v>207</v>
      </c>
      <c r="T1" s="19" t="s">
        <v>208</v>
      </c>
      <c r="U1" s="19" t="s">
        <v>117</v>
      </c>
      <c r="V1" s="19" t="s">
        <v>118</v>
      </c>
      <c r="W1" s="19" t="s">
        <v>119</v>
      </c>
      <c r="X1" s="19" t="s">
        <v>120</v>
      </c>
      <c r="Y1" s="19" t="s">
        <v>358</v>
      </c>
      <c r="Z1" s="19" t="s">
        <v>122</v>
      </c>
      <c r="AA1" s="19" t="s">
        <v>123</v>
      </c>
      <c r="AB1" s="19" t="s">
        <v>124</v>
      </c>
      <c r="AC1" s="19" t="s">
        <v>338</v>
      </c>
      <c r="AD1" s="19" t="s">
        <v>125</v>
      </c>
      <c r="AE1" s="19" t="s">
        <v>126</v>
      </c>
      <c r="AF1" s="19" t="s">
        <v>127</v>
      </c>
      <c r="AG1" s="19" t="s">
        <v>128</v>
      </c>
      <c r="AH1" s="18" t="s">
        <v>166</v>
      </c>
    </row>
    <row r="2" spans="1:46" ht="24.75" customHeight="1" thickBot="1" thickTop="1">
      <c r="A2" s="2" t="s">
        <v>9</v>
      </c>
      <c r="B2" s="19" t="s">
        <v>246</v>
      </c>
      <c r="C2" s="19" t="s">
        <v>286</v>
      </c>
      <c r="D2" s="19" t="s">
        <v>193</v>
      </c>
      <c r="E2" s="19" t="s">
        <v>29</v>
      </c>
      <c r="F2" s="51" t="s">
        <v>226</v>
      </c>
      <c r="G2" s="19" t="s">
        <v>30</v>
      </c>
      <c r="H2" s="19" t="s">
        <v>8</v>
      </c>
      <c r="I2" s="19" t="s">
        <v>0</v>
      </c>
      <c r="J2" s="19" t="s">
        <v>98</v>
      </c>
      <c r="K2" s="19" t="s">
        <v>70</v>
      </c>
      <c r="L2" s="19" t="s">
        <v>386</v>
      </c>
      <c r="M2" s="19" t="s">
        <v>13</v>
      </c>
      <c r="N2" s="19" t="s">
        <v>20</v>
      </c>
      <c r="O2" s="19" t="s">
        <v>103</v>
      </c>
      <c r="P2" s="19" t="s">
        <v>68</v>
      </c>
      <c r="Q2" s="19" t="s">
        <v>68</v>
      </c>
      <c r="R2" s="19" t="s">
        <v>68</v>
      </c>
      <c r="S2" s="19" t="s">
        <v>68</v>
      </c>
      <c r="T2" s="19" t="s">
        <v>68</v>
      </c>
      <c r="U2" s="19" t="s">
        <v>68</v>
      </c>
      <c r="V2" s="19" t="s">
        <v>1</v>
      </c>
      <c r="W2" s="19" t="s">
        <v>7</v>
      </c>
      <c r="X2" s="19" t="s">
        <v>12</v>
      </c>
      <c r="Y2" s="19" t="s">
        <v>358</v>
      </c>
      <c r="Z2" s="19" t="s">
        <v>156</v>
      </c>
      <c r="AA2" s="19" t="s">
        <v>2</v>
      </c>
      <c r="AB2" s="19" t="s">
        <v>3</v>
      </c>
      <c r="AC2" s="19" t="s">
        <v>339</v>
      </c>
      <c r="AD2" s="19" t="s">
        <v>5</v>
      </c>
      <c r="AE2" s="29" t="s">
        <v>349</v>
      </c>
      <c r="AF2" s="19" t="s">
        <v>340</v>
      </c>
      <c r="AG2" s="20" t="s">
        <v>344</v>
      </c>
      <c r="AH2" s="18" t="s">
        <v>82</v>
      </c>
      <c r="AJ2" s="6" t="s">
        <v>162</v>
      </c>
      <c r="AK2" s="6" t="s">
        <v>50</v>
      </c>
      <c r="AL2" s="7" t="s">
        <v>62</v>
      </c>
      <c r="AM2" s="7" t="s">
        <v>51</v>
      </c>
      <c r="AN2" s="6" t="s">
        <v>56</v>
      </c>
      <c r="AO2" s="6" t="s">
        <v>159</v>
      </c>
      <c r="AP2" s="6" t="s">
        <v>160</v>
      </c>
      <c r="AQ2" s="7" t="s">
        <v>107</v>
      </c>
      <c r="AR2" s="6" t="s">
        <v>161</v>
      </c>
      <c r="AS2" s="7" t="s">
        <v>60</v>
      </c>
      <c r="AT2" s="6" t="s">
        <v>209</v>
      </c>
    </row>
    <row r="3" spans="1:46" ht="24.75" customHeight="1" thickBot="1" thickTop="1">
      <c r="A3" s="8" t="s">
        <v>246</v>
      </c>
      <c r="B3" s="19" t="s">
        <v>250</v>
      </c>
      <c r="C3" s="18" t="s">
        <v>287</v>
      </c>
      <c r="D3" s="19" t="s">
        <v>68</v>
      </c>
      <c r="E3" s="19" t="s">
        <v>29</v>
      </c>
      <c r="F3" s="51" t="s">
        <v>226</v>
      </c>
      <c r="G3" s="19" t="s">
        <v>30</v>
      </c>
      <c r="H3" s="18" t="s">
        <v>68</v>
      </c>
      <c r="I3" s="19" t="s">
        <v>0</v>
      </c>
      <c r="J3" s="19" t="s">
        <v>98</v>
      </c>
      <c r="K3" s="19" t="s">
        <v>70</v>
      </c>
      <c r="L3" s="19" t="s">
        <v>386</v>
      </c>
      <c r="M3" s="19" t="s">
        <v>13</v>
      </c>
      <c r="N3" s="19" t="s">
        <v>20</v>
      </c>
      <c r="O3" s="19" t="s">
        <v>94</v>
      </c>
      <c r="P3" s="19" t="s">
        <v>68</v>
      </c>
      <c r="Q3" s="19" t="s">
        <v>68</v>
      </c>
      <c r="R3" s="19" t="s">
        <v>68</v>
      </c>
      <c r="S3" s="19" t="s">
        <v>68</v>
      </c>
      <c r="T3" s="19" t="s">
        <v>68</v>
      </c>
      <c r="U3" s="19" t="s">
        <v>68</v>
      </c>
      <c r="V3" s="19" t="s">
        <v>1</v>
      </c>
      <c r="W3" s="19" t="s">
        <v>7</v>
      </c>
      <c r="X3" s="19" t="s">
        <v>12</v>
      </c>
      <c r="Y3" s="19" t="s">
        <v>358</v>
      </c>
      <c r="Z3" s="19" t="s">
        <v>156</v>
      </c>
      <c r="AA3" s="19" t="s">
        <v>2</v>
      </c>
      <c r="AB3" s="19" t="s">
        <v>3</v>
      </c>
      <c r="AC3" s="19" t="s">
        <v>339</v>
      </c>
      <c r="AD3" s="19" t="s">
        <v>5</v>
      </c>
      <c r="AE3" s="29" t="s">
        <v>346</v>
      </c>
      <c r="AF3" s="19" t="s">
        <v>357</v>
      </c>
      <c r="AG3" s="20" t="s">
        <v>44</v>
      </c>
      <c r="AH3" s="18" t="s">
        <v>68</v>
      </c>
      <c r="AI3" s="19"/>
      <c r="AJ3" s="12" t="s">
        <v>64</v>
      </c>
      <c r="AK3" s="9" t="s">
        <v>64</v>
      </c>
      <c r="AL3" s="31" t="s">
        <v>64</v>
      </c>
      <c r="AM3" s="12" t="s">
        <v>64</v>
      </c>
      <c r="AN3" s="12" t="s">
        <v>64</v>
      </c>
      <c r="AO3" s="12" t="s">
        <v>64</v>
      </c>
      <c r="AP3" s="12" t="s">
        <v>64</v>
      </c>
      <c r="AQ3" s="12" t="s">
        <v>157</v>
      </c>
      <c r="AR3" s="12" t="s">
        <v>64</v>
      </c>
      <c r="AS3" s="12" t="s">
        <v>64</v>
      </c>
      <c r="AT3" s="12" t="s">
        <v>64</v>
      </c>
    </row>
    <row r="4" spans="2:46" ht="24.75" customHeight="1" thickTop="1">
      <c r="B4" s="19" t="s">
        <v>251</v>
      </c>
      <c r="C4" s="19" t="s">
        <v>288</v>
      </c>
      <c r="D4" s="19" t="s">
        <v>193</v>
      </c>
      <c r="E4" s="19" t="s">
        <v>29</v>
      </c>
      <c r="F4" s="58" t="s">
        <v>226</v>
      </c>
      <c r="G4" s="19" t="s">
        <v>30</v>
      </c>
      <c r="H4" s="19" t="s">
        <v>8</v>
      </c>
      <c r="I4" s="19" t="s">
        <v>0</v>
      </c>
      <c r="J4" s="19" t="s">
        <v>98</v>
      </c>
      <c r="K4" s="19" t="s">
        <v>70</v>
      </c>
      <c r="L4" s="19" t="s">
        <v>386</v>
      </c>
      <c r="M4" s="19" t="s">
        <v>13</v>
      </c>
      <c r="N4" s="19" t="s">
        <v>20</v>
      </c>
      <c r="O4" s="19" t="s">
        <v>68</v>
      </c>
      <c r="P4" s="19" t="s">
        <v>68</v>
      </c>
      <c r="Q4" s="19" t="s">
        <v>68</v>
      </c>
      <c r="R4" s="19" t="s">
        <v>68</v>
      </c>
      <c r="S4" s="19" t="s">
        <v>234</v>
      </c>
      <c r="T4" s="19" t="s">
        <v>68</v>
      </c>
      <c r="U4" s="19" t="s">
        <v>68</v>
      </c>
      <c r="V4" s="19" t="s">
        <v>1</v>
      </c>
      <c r="W4" s="19" t="s">
        <v>7</v>
      </c>
      <c r="X4" s="19" t="s">
        <v>12</v>
      </c>
      <c r="Y4" s="19" t="s">
        <v>358</v>
      </c>
      <c r="Z4" s="19" t="s">
        <v>156</v>
      </c>
      <c r="AA4" s="19" t="s">
        <v>2</v>
      </c>
      <c r="AB4" s="19" t="s">
        <v>3</v>
      </c>
      <c r="AC4" s="19" t="s">
        <v>339</v>
      </c>
      <c r="AD4" s="19" t="s">
        <v>5</v>
      </c>
      <c r="AE4" s="62" t="s">
        <v>349</v>
      </c>
      <c r="AF4" s="19" t="s">
        <v>340</v>
      </c>
      <c r="AG4" s="20" t="s">
        <v>344</v>
      </c>
      <c r="AH4" s="18" t="s">
        <v>82</v>
      </c>
      <c r="AJ4" s="15" t="s">
        <v>59</v>
      </c>
      <c r="AK4" s="10" t="s">
        <v>48</v>
      </c>
      <c r="AL4" s="52" t="s">
        <v>220</v>
      </c>
      <c r="AM4" s="13" t="s">
        <v>55</v>
      </c>
      <c r="AN4" s="13" t="s">
        <v>52</v>
      </c>
      <c r="AO4" s="15" t="s">
        <v>59</v>
      </c>
      <c r="AP4" s="15" t="s">
        <v>59</v>
      </c>
      <c r="AQ4" s="13"/>
      <c r="AR4" s="15" t="s">
        <v>59</v>
      </c>
      <c r="AS4" s="13" t="s">
        <v>61</v>
      </c>
      <c r="AT4" s="15" t="s">
        <v>59</v>
      </c>
    </row>
    <row r="5" spans="2:46" ht="24.75" customHeight="1">
      <c r="B5" s="19" t="s">
        <v>252</v>
      </c>
      <c r="C5" s="18" t="s">
        <v>289</v>
      </c>
      <c r="D5" s="19" t="s">
        <v>193</v>
      </c>
      <c r="E5" s="19" t="s">
        <v>29</v>
      </c>
      <c r="F5" s="51" t="s">
        <v>226</v>
      </c>
      <c r="G5" s="19" t="s">
        <v>30</v>
      </c>
      <c r="H5" s="19" t="s">
        <v>8</v>
      </c>
      <c r="I5" s="19" t="s">
        <v>0</v>
      </c>
      <c r="J5" s="19" t="s">
        <v>98</v>
      </c>
      <c r="K5" s="19" t="s">
        <v>70</v>
      </c>
      <c r="L5" s="19" t="s">
        <v>386</v>
      </c>
      <c r="M5" s="19" t="s">
        <v>13</v>
      </c>
      <c r="N5" s="19" t="s">
        <v>20</v>
      </c>
      <c r="O5" s="19" t="s">
        <v>333</v>
      </c>
      <c r="P5" s="19" t="s">
        <v>68</v>
      </c>
      <c r="Q5" s="19" t="s">
        <v>68</v>
      </c>
      <c r="R5" s="19" t="s">
        <v>68</v>
      </c>
      <c r="S5" s="19" t="s">
        <v>68</v>
      </c>
      <c r="T5" s="19" t="s">
        <v>376</v>
      </c>
      <c r="U5" s="19" t="s">
        <v>68</v>
      </c>
      <c r="V5" s="19" t="s">
        <v>1</v>
      </c>
      <c r="W5" s="19" t="s">
        <v>7</v>
      </c>
      <c r="X5" s="19" t="s">
        <v>12</v>
      </c>
      <c r="Y5" s="19" t="s">
        <v>358</v>
      </c>
      <c r="Z5" s="19" t="s">
        <v>156</v>
      </c>
      <c r="AA5" s="19" t="s">
        <v>2</v>
      </c>
      <c r="AB5" s="19" t="s">
        <v>3</v>
      </c>
      <c r="AC5" s="19" t="s">
        <v>339</v>
      </c>
      <c r="AD5" s="19" t="s">
        <v>5</v>
      </c>
      <c r="AE5" s="29" t="s">
        <v>349</v>
      </c>
      <c r="AF5" s="19" t="s">
        <v>340</v>
      </c>
      <c r="AG5" s="20" t="s">
        <v>344</v>
      </c>
      <c r="AH5" s="18" t="s">
        <v>82</v>
      </c>
      <c r="AJ5" s="13" t="s">
        <v>49</v>
      </c>
      <c r="AK5" s="10" t="s">
        <v>72</v>
      </c>
      <c r="AL5" s="52" t="s">
        <v>221</v>
      </c>
      <c r="AM5" s="13" t="s">
        <v>53</v>
      </c>
      <c r="AN5" s="13" t="s">
        <v>57</v>
      </c>
      <c r="AO5" s="13" t="s">
        <v>49</v>
      </c>
      <c r="AP5" s="13" t="s">
        <v>49</v>
      </c>
      <c r="AQ5" s="13" t="s">
        <v>133</v>
      </c>
      <c r="AR5" s="13" t="s">
        <v>49</v>
      </c>
      <c r="AS5" s="13" t="s">
        <v>102</v>
      </c>
      <c r="AT5" s="13" t="s">
        <v>49</v>
      </c>
    </row>
    <row r="6" spans="2:46" ht="24.75" customHeight="1" thickBot="1">
      <c r="B6" s="19" t="s">
        <v>392</v>
      </c>
      <c r="C6" s="18" t="s">
        <v>290</v>
      </c>
      <c r="D6" s="19" t="s">
        <v>193</v>
      </c>
      <c r="E6" s="19" t="s">
        <v>29</v>
      </c>
      <c r="F6" s="51" t="s">
        <v>226</v>
      </c>
      <c r="G6" s="19" t="s">
        <v>30</v>
      </c>
      <c r="H6" s="19" t="s">
        <v>8</v>
      </c>
      <c r="I6" s="19" t="s">
        <v>0</v>
      </c>
      <c r="J6" s="19" t="s">
        <v>98</v>
      </c>
      <c r="K6" s="19" t="s">
        <v>70</v>
      </c>
      <c r="L6" s="19" t="s">
        <v>386</v>
      </c>
      <c r="M6" s="19" t="s">
        <v>13</v>
      </c>
      <c r="N6" s="19" t="s">
        <v>20</v>
      </c>
      <c r="O6" s="19" t="s">
        <v>92</v>
      </c>
      <c r="P6" s="19" t="s">
        <v>68</v>
      </c>
      <c r="Q6" s="19" t="s">
        <v>68</v>
      </c>
      <c r="R6" s="19" t="s">
        <v>68</v>
      </c>
      <c r="S6" s="19" t="s">
        <v>234</v>
      </c>
      <c r="T6" s="19" t="s">
        <v>68</v>
      </c>
      <c r="U6" s="19" t="s">
        <v>68</v>
      </c>
      <c r="V6" s="19" t="s">
        <v>1</v>
      </c>
      <c r="W6" s="19" t="s">
        <v>7</v>
      </c>
      <c r="X6" s="19" t="s">
        <v>12</v>
      </c>
      <c r="Y6" s="19" t="s">
        <v>358</v>
      </c>
      <c r="Z6" s="19" t="s">
        <v>156</v>
      </c>
      <c r="AA6" s="19" t="s">
        <v>2</v>
      </c>
      <c r="AB6" s="19" t="s">
        <v>3</v>
      </c>
      <c r="AC6" s="19" t="s">
        <v>339</v>
      </c>
      <c r="AD6" s="19" t="s">
        <v>5</v>
      </c>
      <c r="AE6" s="29" t="s">
        <v>349</v>
      </c>
      <c r="AF6" s="19" t="s">
        <v>340</v>
      </c>
      <c r="AG6" s="20" t="s">
        <v>344</v>
      </c>
      <c r="AH6" s="18" t="s">
        <v>82</v>
      </c>
      <c r="AJ6" s="30" t="s">
        <v>64</v>
      </c>
      <c r="AK6" s="10" t="s">
        <v>146</v>
      </c>
      <c r="AL6" s="52" t="s">
        <v>222</v>
      </c>
      <c r="AM6" s="13" t="s">
        <v>54</v>
      </c>
      <c r="AN6" s="13" t="s">
        <v>58</v>
      </c>
      <c r="AO6" s="30" t="s">
        <v>64</v>
      </c>
      <c r="AP6" s="30" t="s">
        <v>64</v>
      </c>
      <c r="AQ6" s="13" t="s">
        <v>134</v>
      </c>
      <c r="AR6" s="30" t="s">
        <v>64</v>
      </c>
      <c r="AS6" s="13" t="s">
        <v>101</v>
      </c>
      <c r="AT6" s="30" t="s">
        <v>64</v>
      </c>
    </row>
    <row r="7" spans="2:45" ht="24.75" customHeight="1" thickBot="1" thickTop="1">
      <c r="B7" s="19" t="s">
        <v>253</v>
      </c>
      <c r="C7" s="19" t="s">
        <v>291</v>
      </c>
      <c r="D7" s="19" t="s">
        <v>193</v>
      </c>
      <c r="E7" s="19" t="s">
        <v>29</v>
      </c>
      <c r="F7" s="51" t="s">
        <v>226</v>
      </c>
      <c r="G7" s="19" t="s">
        <v>30</v>
      </c>
      <c r="H7" s="19" t="s">
        <v>8</v>
      </c>
      <c r="I7" s="19" t="s">
        <v>0</v>
      </c>
      <c r="J7" s="19" t="s">
        <v>98</v>
      </c>
      <c r="K7" s="19" t="s">
        <v>70</v>
      </c>
      <c r="L7" s="19" t="s">
        <v>386</v>
      </c>
      <c r="M7" s="19" t="s">
        <v>334</v>
      </c>
      <c r="N7" s="19" t="s">
        <v>20</v>
      </c>
      <c r="O7" s="19" t="s">
        <v>144</v>
      </c>
      <c r="P7" s="19" t="s">
        <v>68</v>
      </c>
      <c r="Q7" s="19" t="s">
        <v>68</v>
      </c>
      <c r="R7" s="84" t="s">
        <v>382</v>
      </c>
      <c r="S7" s="58" t="s">
        <v>234</v>
      </c>
      <c r="T7" s="19" t="s">
        <v>68</v>
      </c>
      <c r="U7" s="19" t="s">
        <v>233</v>
      </c>
      <c r="V7" s="19" t="s">
        <v>1</v>
      </c>
      <c r="W7" s="19" t="s">
        <v>7</v>
      </c>
      <c r="X7" s="19" t="s">
        <v>12</v>
      </c>
      <c r="Y7" s="19" t="s">
        <v>358</v>
      </c>
      <c r="Z7" s="19" t="s">
        <v>156</v>
      </c>
      <c r="AA7" s="19" t="s">
        <v>2</v>
      </c>
      <c r="AB7" s="19" t="s">
        <v>3</v>
      </c>
      <c r="AC7" s="19" t="s">
        <v>339</v>
      </c>
      <c r="AD7" s="19" t="s">
        <v>5</v>
      </c>
      <c r="AE7" s="29" t="s">
        <v>349</v>
      </c>
      <c r="AF7" s="19" t="s">
        <v>340</v>
      </c>
      <c r="AG7" s="20" t="s">
        <v>344</v>
      </c>
      <c r="AH7" s="18" t="s">
        <v>68</v>
      </c>
      <c r="AK7" s="27" t="s">
        <v>77</v>
      </c>
      <c r="AL7" s="13" t="s">
        <v>74</v>
      </c>
      <c r="AM7" s="11"/>
      <c r="AN7" s="11"/>
      <c r="AQ7" s="13" t="s">
        <v>135</v>
      </c>
      <c r="AS7" s="13" t="s">
        <v>188</v>
      </c>
    </row>
    <row r="8" spans="2:45" ht="24.75" customHeight="1" thickBot="1" thickTop="1">
      <c r="B8" s="19" t="s">
        <v>331</v>
      </c>
      <c r="C8" s="19" t="s">
        <v>292</v>
      </c>
      <c r="D8" s="19" t="s">
        <v>193</v>
      </c>
      <c r="E8" s="19" t="s">
        <v>29</v>
      </c>
      <c r="F8" s="51" t="s">
        <v>226</v>
      </c>
      <c r="G8" s="19" t="s">
        <v>30</v>
      </c>
      <c r="H8" s="19" t="s">
        <v>8</v>
      </c>
      <c r="I8" s="19" t="s">
        <v>0</v>
      </c>
      <c r="J8" s="19" t="s">
        <v>98</v>
      </c>
      <c r="K8" s="19" t="s">
        <v>70</v>
      </c>
      <c r="L8" s="19" t="s">
        <v>386</v>
      </c>
      <c r="M8" s="19" t="s">
        <v>334</v>
      </c>
      <c r="N8" s="19" t="s">
        <v>68</v>
      </c>
      <c r="O8" s="19" t="s">
        <v>145</v>
      </c>
      <c r="P8" s="19" t="s">
        <v>68</v>
      </c>
      <c r="Q8" s="19" t="s">
        <v>68</v>
      </c>
      <c r="R8" s="84" t="s">
        <v>382</v>
      </c>
      <c r="S8" s="58" t="s">
        <v>234</v>
      </c>
      <c r="T8" s="19" t="s">
        <v>68</v>
      </c>
      <c r="V8" s="19" t="s">
        <v>1</v>
      </c>
      <c r="W8" s="19" t="s">
        <v>7</v>
      </c>
      <c r="X8" s="19" t="s">
        <v>12</v>
      </c>
      <c r="Y8" s="19" t="s">
        <v>358</v>
      </c>
      <c r="Z8" s="19" t="s">
        <v>156</v>
      </c>
      <c r="AA8" s="19" t="s">
        <v>2</v>
      </c>
      <c r="AB8" s="19" t="s">
        <v>3</v>
      </c>
      <c r="AC8" s="19" t="s">
        <v>339</v>
      </c>
      <c r="AD8" s="19" t="s">
        <v>5</v>
      </c>
      <c r="AE8" s="19" t="s">
        <v>349</v>
      </c>
      <c r="AF8" s="19" t="s">
        <v>340</v>
      </c>
      <c r="AG8" s="20" t="s">
        <v>344</v>
      </c>
      <c r="AH8" s="19" t="s">
        <v>68</v>
      </c>
      <c r="AK8" s="27"/>
      <c r="AL8" s="13" t="s">
        <v>75</v>
      </c>
      <c r="AQ8" s="13" t="s">
        <v>136</v>
      </c>
      <c r="AS8" s="36"/>
    </row>
    <row r="9" spans="2:43" ht="24.75" customHeight="1" thickTop="1">
      <c r="B9" s="19" t="s">
        <v>332</v>
      </c>
      <c r="C9" s="19" t="s">
        <v>293</v>
      </c>
      <c r="D9" s="19" t="s">
        <v>193</v>
      </c>
      <c r="E9" s="19" t="s">
        <v>29</v>
      </c>
      <c r="F9" s="51" t="s">
        <v>226</v>
      </c>
      <c r="G9" s="19" t="s">
        <v>30</v>
      </c>
      <c r="H9" s="19" t="s">
        <v>8</v>
      </c>
      <c r="I9" s="19" t="s">
        <v>0</v>
      </c>
      <c r="J9" s="19" t="s">
        <v>98</v>
      </c>
      <c r="K9" s="19" t="s">
        <v>70</v>
      </c>
      <c r="L9" s="19" t="s">
        <v>386</v>
      </c>
      <c r="M9" s="19" t="s">
        <v>13</v>
      </c>
      <c r="N9" s="19" t="s">
        <v>20</v>
      </c>
      <c r="O9" s="19" t="s">
        <v>145</v>
      </c>
      <c r="P9" s="19" t="s">
        <v>68</v>
      </c>
      <c r="Q9" s="19" t="s">
        <v>68</v>
      </c>
      <c r="R9" s="84" t="s">
        <v>382</v>
      </c>
      <c r="S9" s="58" t="s">
        <v>234</v>
      </c>
      <c r="T9" s="19" t="s">
        <v>68</v>
      </c>
      <c r="V9" s="19" t="s">
        <v>1</v>
      </c>
      <c r="W9" s="19" t="s">
        <v>7</v>
      </c>
      <c r="X9" s="19" t="s">
        <v>12</v>
      </c>
      <c r="Y9" s="19" t="s">
        <v>358</v>
      </c>
      <c r="Z9" s="19" t="s">
        <v>156</v>
      </c>
      <c r="AA9" s="19" t="s">
        <v>2</v>
      </c>
      <c r="AB9" s="19" t="s">
        <v>3</v>
      </c>
      <c r="AC9" s="19" t="s">
        <v>339</v>
      </c>
      <c r="AD9" s="19" t="s">
        <v>5</v>
      </c>
      <c r="AE9" s="29" t="s">
        <v>347</v>
      </c>
      <c r="AF9" s="19" t="s">
        <v>340</v>
      </c>
      <c r="AG9" s="20" t="s">
        <v>344</v>
      </c>
      <c r="AH9" s="19" t="s">
        <v>82</v>
      </c>
      <c r="AK9" s="27"/>
      <c r="AL9" s="13" t="s">
        <v>191</v>
      </c>
      <c r="AQ9" s="13" t="s">
        <v>137</v>
      </c>
    </row>
    <row r="10" spans="2:43" ht="24.75" customHeight="1">
      <c r="B10" s="19" t="s">
        <v>389</v>
      </c>
      <c r="C10" s="18" t="s">
        <v>387</v>
      </c>
      <c r="D10" s="19" t="s">
        <v>193</v>
      </c>
      <c r="E10" s="19" t="s">
        <v>29</v>
      </c>
      <c r="F10" s="51" t="s">
        <v>226</v>
      </c>
      <c r="G10" s="19" t="s">
        <v>30</v>
      </c>
      <c r="H10" s="19" t="s">
        <v>8</v>
      </c>
      <c r="I10" s="19" t="s">
        <v>0</v>
      </c>
      <c r="J10" s="19" t="s">
        <v>98</v>
      </c>
      <c r="K10" s="19" t="s">
        <v>70</v>
      </c>
      <c r="L10" s="19" t="s">
        <v>386</v>
      </c>
      <c r="M10" s="19" t="s">
        <v>13</v>
      </c>
      <c r="N10" s="19" t="s">
        <v>20</v>
      </c>
      <c r="O10" s="19" t="s">
        <v>16</v>
      </c>
      <c r="P10" s="19" t="s">
        <v>68</v>
      </c>
      <c r="Q10" s="19" t="s">
        <v>68</v>
      </c>
      <c r="R10" s="19" t="s">
        <v>68</v>
      </c>
      <c r="S10" s="19" t="s">
        <v>234</v>
      </c>
      <c r="T10" s="19" t="s">
        <v>68</v>
      </c>
      <c r="U10" s="19" t="s">
        <v>68</v>
      </c>
      <c r="V10" s="19" t="s">
        <v>1</v>
      </c>
      <c r="W10" s="19" t="s">
        <v>7</v>
      </c>
      <c r="X10" s="19" t="s">
        <v>12</v>
      </c>
      <c r="Y10" s="19" t="s">
        <v>358</v>
      </c>
      <c r="Z10" s="19" t="s">
        <v>156</v>
      </c>
      <c r="AA10" s="19" t="s">
        <v>2</v>
      </c>
      <c r="AB10" s="19" t="s">
        <v>3</v>
      </c>
      <c r="AC10" s="19" t="s">
        <v>339</v>
      </c>
      <c r="AD10" s="19" t="s">
        <v>5</v>
      </c>
      <c r="AE10" s="29"/>
      <c r="AF10" s="19" t="s">
        <v>340</v>
      </c>
      <c r="AG10" s="20" t="s">
        <v>344</v>
      </c>
      <c r="AH10" s="18" t="s">
        <v>82</v>
      </c>
      <c r="AK10" s="27"/>
      <c r="AL10" s="16" t="s">
        <v>63</v>
      </c>
      <c r="AQ10" s="13" t="s">
        <v>138</v>
      </c>
    </row>
    <row r="11" spans="2:43" ht="24.75" customHeight="1" thickBot="1">
      <c r="B11" s="19" t="s">
        <v>390</v>
      </c>
      <c r="C11" s="18" t="s">
        <v>388</v>
      </c>
      <c r="D11" s="19" t="s">
        <v>193</v>
      </c>
      <c r="E11" s="19" t="s">
        <v>29</v>
      </c>
      <c r="F11" s="51" t="s">
        <v>226</v>
      </c>
      <c r="G11" s="19" t="s">
        <v>30</v>
      </c>
      <c r="H11" s="19" t="s">
        <v>8</v>
      </c>
      <c r="I11" s="19" t="s">
        <v>0</v>
      </c>
      <c r="J11" s="19" t="s">
        <v>98</v>
      </c>
      <c r="K11" s="19" t="s">
        <v>70</v>
      </c>
      <c r="L11" s="19" t="s">
        <v>386</v>
      </c>
      <c r="M11" s="19" t="s">
        <v>13</v>
      </c>
      <c r="N11" s="19" t="s">
        <v>20</v>
      </c>
      <c r="O11" s="19" t="s">
        <v>16</v>
      </c>
      <c r="P11" s="19" t="s">
        <v>68</v>
      </c>
      <c r="Q11" s="19" t="s">
        <v>68</v>
      </c>
      <c r="R11" s="19" t="s">
        <v>68</v>
      </c>
      <c r="S11" s="19" t="s">
        <v>234</v>
      </c>
      <c r="T11" s="19" t="s">
        <v>68</v>
      </c>
      <c r="U11" s="19" t="s">
        <v>68</v>
      </c>
      <c r="V11" s="19" t="s">
        <v>1</v>
      </c>
      <c r="W11" s="19" t="s">
        <v>7</v>
      </c>
      <c r="X11" s="19" t="s">
        <v>12</v>
      </c>
      <c r="Y11" s="19" t="s">
        <v>358</v>
      </c>
      <c r="Z11" s="19" t="s">
        <v>156</v>
      </c>
      <c r="AA11" s="19" t="s">
        <v>2</v>
      </c>
      <c r="AB11" s="19" t="s">
        <v>3</v>
      </c>
      <c r="AC11" s="19" t="s">
        <v>339</v>
      </c>
      <c r="AD11" s="19" t="s">
        <v>5</v>
      </c>
      <c r="AE11" s="29"/>
      <c r="AF11" s="19" t="s">
        <v>340</v>
      </c>
      <c r="AG11" s="20" t="s">
        <v>344</v>
      </c>
      <c r="AH11" s="18" t="s">
        <v>82</v>
      </c>
      <c r="AK11" s="33"/>
      <c r="AL11" s="16" t="s">
        <v>197</v>
      </c>
      <c r="AQ11" s="13" t="s">
        <v>139</v>
      </c>
    </row>
    <row r="12" spans="2:43" ht="24.75" customHeight="1" thickBot="1" thickTop="1">
      <c r="B12" s="19" t="s">
        <v>254</v>
      </c>
      <c r="C12" s="19" t="s">
        <v>294</v>
      </c>
      <c r="D12" s="19" t="s">
        <v>193</v>
      </c>
      <c r="E12" s="19" t="s">
        <v>29</v>
      </c>
      <c r="F12" s="51" t="s">
        <v>226</v>
      </c>
      <c r="G12" s="19" t="s">
        <v>30</v>
      </c>
      <c r="H12" s="19" t="s">
        <v>8</v>
      </c>
      <c r="I12" s="19" t="s">
        <v>0</v>
      </c>
      <c r="J12" s="19" t="s">
        <v>98</v>
      </c>
      <c r="K12" s="19" t="s">
        <v>70</v>
      </c>
      <c r="L12" s="19" t="s">
        <v>386</v>
      </c>
      <c r="M12" s="19" t="s">
        <v>334</v>
      </c>
      <c r="N12" s="19" t="s">
        <v>20</v>
      </c>
      <c r="O12" s="19" t="s">
        <v>144</v>
      </c>
      <c r="P12" s="19" t="s">
        <v>68</v>
      </c>
      <c r="Q12" s="19" t="s">
        <v>68</v>
      </c>
      <c r="R12" s="84" t="s">
        <v>382</v>
      </c>
      <c r="S12" s="58" t="s">
        <v>234</v>
      </c>
      <c r="T12" s="19" t="s">
        <v>68</v>
      </c>
      <c r="U12" s="19" t="s">
        <v>233</v>
      </c>
      <c r="V12" s="19" t="s">
        <v>1</v>
      </c>
      <c r="W12" s="19" t="s">
        <v>7</v>
      </c>
      <c r="X12" s="19" t="s">
        <v>12</v>
      </c>
      <c r="Y12" s="19" t="s">
        <v>358</v>
      </c>
      <c r="Z12" s="19" t="s">
        <v>156</v>
      </c>
      <c r="AA12" s="19" t="s">
        <v>2</v>
      </c>
      <c r="AB12" s="19" t="s">
        <v>3</v>
      </c>
      <c r="AC12" s="19" t="s">
        <v>339</v>
      </c>
      <c r="AD12" s="19" t="s">
        <v>5</v>
      </c>
      <c r="AF12" s="19" t="s">
        <v>340</v>
      </c>
      <c r="AG12" s="20" t="s">
        <v>344</v>
      </c>
      <c r="AH12" s="18" t="s">
        <v>68</v>
      </c>
      <c r="AK12" s="37"/>
      <c r="AL12" s="36"/>
      <c r="AQ12" s="13" t="s">
        <v>140</v>
      </c>
    </row>
    <row r="13" spans="1:43" s="19" customFormat="1" ht="24.75" customHeight="1" thickTop="1">
      <c r="A13" s="63"/>
      <c r="B13" s="19" t="s">
        <v>329</v>
      </c>
      <c r="C13" s="19" t="s">
        <v>295</v>
      </c>
      <c r="D13" s="19" t="s">
        <v>193</v>
      </c>
      <c r="E13" s="19" t="s">
        <v>29</v>
      </c>
      <c r="F13" s="51" t="s">
        <v>226</v>
      </c>
      <c r="G13" s="19" t="s">
        <v>30</v>
      </c>
      <c r="H13" s="19" t="s">
        <v>8</v>
      </c>
      <c r="I13" s="19" t="s">
        <v>0</v>
      </c>
      <c r="J13" s="19" t="s">
        <v>98</v>
      </c>
      <c r="K13" s="19" t="s">
        <v>70</v>
      </c>
      <c r="L13" s="19" t="s">
        <v>386</v>
      </c>
      <c r="M13" s="19" t="s">
        <v>334</v>
      </c>
      <c r="N13" s="58" t="s">
        <v>335</v>
      </c>
      <c r="O13" s="19" t="s">
        <v>145</v>
      </c>
      <c r="P13" s="19" t="s">
        <v>68</v>
      </c>
      <c r="Q13" s="19" t="s">
        <v>68</v>
      </c>
      <c r="R13" s="84" t="s">
        <v>382</v>
      </c>
      <c r="S13" s="58" t="s">
        <v>234</v>
      </c>
      <c r="T13" s="19" t="s">
        <v>68</v>
      </c>
      <c r="U13" s="19" t="s">
        <v>233</v>
      </c>
      <c r="V13" s="19" t="s">
        <v>1</v>
      </c>
      <c r="W13" s="19" t="s">
        <v>7</v>
      </c>
      <c r="X13" s="19" t="s">
        <v>12</v>
      </c>
      <c r="Y13" s="19" t="s">
        <v>358</v>
      </c>
      <c r="Z13" s="19" t="s">
        <v>156</v>
      </c>
      <c r="AA13" s="19" t="s">
        <v>2</v>
      </c>
      <c r="AB13" s="19" t="s">
        <v>3</v>
      </c>
      <c r="AC13" s="19" t="s">
        <v>339</v>
      </c>
      <c r="AD13" s="19" t="s">
        <v>5</v>
      </c>
      <c r="AF13" s="19" t="s">
        <v>340</v>
      </c>
      <c r="AG13" s="20" t="s">
        <v>344</v>
      </c>
      <c r="AH13" s="19" t="s">
        <v>68</v>
      </c>
      <c r="AI13" s="18"/>
      <c r="AQ13" s="15" t="s">
        <v>141</v>
      </c>
    </row>
    <row r="14" spans="2:43" ht="24.75" customHeight="1">
      <c r="B14" s="19" t="s">
        <v>330</v>
      </c>
      <c r="C14" s="19" t="s">
        <v>296</v>
      </c>
      <c r="D14" s="19" t="s">
        <v>193</v>
      </c>
      <c r="E14" s="19" t="s">
        <v>29</v>
      </c>
      <c r="F14" s="51" t="s">
        <v>226</v>
      </c>
      <c r="G14" s="19" t="s">
        <v>30</v>
      </c>
      <c r="H14" s="19" t="s">
        <v>8</v>
      </c>
      <c r="I14" s="19" t="s">
        <v>0</v>
      </c>
      <c r="J14" s="19" t="s">
        <v>98</v>
      </c>
      <c r="K14" s="19" t="s">
        <v>70</v>
      </c>
      <c r="L14" s="19" t="s">
        <v>386</v>
      </c>
      <c r="M14" s="19" t="s">
        <v>13</v>
      </c>
      <c r="N14" s="19" t="s">
        <v>20</v>
      </c>
      <c r="O14" s="19" t="s">
        <v>145</v>
      </c>
      <c r="P14" s="19" t="s">
        <v>68</v>
      </c>
      <c r="Q14" s="19" t="s">
        <v>68</v>
      </c>
      <c r="R14" s="84" t="s">
        <v>382</v>
      </c>
      <c r="S14" s="58" t="s">
        <v>234</v>
      </c>
      <c r="T14" s="19" t="s">
        <v>68</v>
      </c>
      <c r="U14" s="19" t="s">
        <v>233</v>
      </c>
      <c r="V14" s="19" t="s">
        <v>1</v>
      </c>
      <c r="W14" s="19" t="s">
        <v>7</v>
      </c>
      <c r="X14" s="19" t="s">
        <v>12</v>
      </c>
      <c r="Y14" s="19" t="s">
        <v>358</v>
      </c>
      <c r="Z14" s="19" t="s">
        <v>156</v>
      </c>
      <c r="AA14" s="19" t="s">
        <v>2</v>
      </c>
      <c r="AB14" s="19" t="s">
        <v>3</v>
      </c>
      <c r="AC14" s="19" t="s">
        <v>339</v>
      </c>
      <c r="AD14" s="19" t="s">
        <v>5</v>
      </c>
      <c r="AE14" s="29" t="s">
        <v>348</v>
      </c>
      <c r="AF14" s="19" t="s">
        <v>340</v>
      </c>
      <c r="AG14" s="20" t="s">
        <v>344</v>
      </c>
      <c r="AH14" s="19" t="s">
        <v>82</v>
      </c>
      <c r="AQ14" s="13" t="s">
        <v>142</v>
      </c>
    </row>
    <row r="15" spans="1:43" s="19" customFormat="1" ht="24.75" customHeight="1">
      <c r="A15" s="63"/>
      <c r="B15" s="19" t="s">
        <v>400</v>
      </c>
      <c r="C15" s="19" t="s">
        <v>397</v>
      </c>
      <c r="D15" s="19" t="s">
        <v>193</v>
      </c>
      <c r="E15" s="19" t="s">
        <v>29</v>
      </c>
      <c r="F15" s="51" t="s">
        <v>226</v>
      </c>
      <c r="G15" s="19" t="s">
        <v>30</v>
      </c>
      <c r="H15" s="19" t="s">
        <v>8</v>
      </c>
      <c r="I15" s="19" t="s">
        <v>0</v>
      </c>
      <c r="J15" s="19" t="s">
        <v>98</v>
      </c>
      <c r="K15" s="19" t="s">
        <v>70</v>
      </c>
      <c r="L15" s="19" t="s">
        <v>386</v>
      </c>
      <c r="M15" s="19" t="s">
        <v>334</v>
      </c>
      <c r="N15" s="19" t="s">
        <v>20</v>
      </c>
      <c r="O15" s="19" t="s">
        <v>17</v>
      </c>
      <c r="P15" s="19" t="s">
        <v>68</v>
      </c>
      <c r="Q15" s="19" t="s">
        <v>68</v>
      </c>
      <c r="R15" s="58" t="s">
        <v>68</v>
      </c>
      <c r="S15" s="19" t="s">
        <v>234</v>
      </c>
      <c r="T15" s="19" t="s">
        <v>68</v>
      </c>
      <c r="U15" s="19" t="s">
        <v>68</v>
      </c>
      <c r="V15" s="19" t="s">
        <v>1</v>
      </c>
      <c r="W15" s="19" t="s">
        <v>7</v>
      </c>
      <c r="X15" s="19" t="s">
        <v>12</v>
      </c>
      <c r="Y15" s="19" t="s">
        <v>358</v>
      </c>
      <c r="Z15" s="19" t="s">
        <v>156</v>
      </c>
      <c r="AA15" s="19" t="s">
        <v>2</v>
      </c>
      <c r="AB15" s="19" t="s">
        <v>3</v>
      </c>
      <c r="AC15" s="19" t="s">
        <v>339</v>
      </c>
      <c r="AD15" s="19" t="s">
        <v>5</v>
      </c>
      <c r="AE15" s="29" t="s">
        <v>157</v>
      </c>
      <c r="AF15" s="19" t="s">
        <v>340</v>
      </c>
      <c r="AG15" s="20" t="s">
        <v>344</v>
      </c>
      <c r="AH15" s="18" t="s">
        <v>68</v>
      </c>
      <c r="AI15" s="18"/>
      <c r="AQ15" s="15" t="s">
        <v>143</v>
      </c>
    </row>
    <row r="16" spans="2:43" ht="24.75" customHeight="1" thickBot="1">
      <c r="B16" s="19" t="s">
        <v>399</v>
      </c>
      <c r="C16" s="19" t="s">
        <v>398</v>
      </c>
      <c r="D16" s="19" t="s">
        <v>193</v>
      </c>
      <c r="E16" s="19" t="s">
        <v>29</v>
      </c>
      <c r="F16" s="51" t="s">
        <v>226</v>
      </c>
      <c r="G16" s="19" t="s">
        <v>30</v>
      </c>
      <c r="H16" s="19" t="s">
        <v>8</v>
      </c>
      <c r="I16" s="19" t="s">
        <v>0</v>
      </c>
      <c r="J16" s="19" t="s">
        <v>98</v>
      </c>
      <c r="K16" s="19" t="s">
        <v>70</v>
      </c>
      <c r="L16" s="19" t="s">
        <v>386</v>
      </c>
      <c r="M16" s="19" t="s">
        <v>334</v>
      </c>
      <c r="N16" s="58" t="s">
        <v>335</v>
      </c>
      <c r="O16" s="19" t="s">
        <v>247</v>
      </c>
      <c r="P16" s="19" t="s">
        <v>68</v>
      </c>
      <c r="Q16" s="19" t="s">
        <v>68</v>
      </c>
      <c r="R16" s="19" t="s">
        <v>68</v>
      </c>
      <c r="S16" s="58" t="s">
        <v>234</v>
      </c>
      <c r="T16" s="19" t="s">
        <v>68</v>
      </c>
      <c r="U16" s="19" t="s">
        <v>68</v>
      </c>
      <c r="V16" s="19" t="s">
        <v>1</v>
      </c>
      <c r="W16" s="19" t="s">
        <v>7</v>
      </c>
      <c r="X16" s="19" t="s">
        <v>12</v>
      </c>
      <c r="Y16" s="19" t="s">
        <v>358</v>
      </c>
      <c r="Z16" s="19" t="s">
        <v>156</v>
      </c>
      <c r="AA16" s="19" t="s">
        <v>2</v>
      </c>
      <c r="AB16" s="19" t="s">
        <v>3</v>
      </c>
      <c r="AC16" s="19" t="s">
        <v>339</v>
      </c>
      <c r="AD16" s="19" t="s">
        <v>5</v>
      </c>
      <c r="AE16" s="29" t="s">
        <v>192</v>
      </c>
      <c r="AF16" s="19" t="s">
        <v>340</v>
      </c>
      <c r="AG16" s="20" t="s">
        <v>344</v>
      </c>
      <c r="AH16" s="18" t="s">
        <v>68</v>
      </c>
      <c r="AQ16" s="36" t="s">
        <v>202</v>
      </c>
    </row>
    <row r="17" spans="1:35" s="19" customFormat="1" ht="24.75" customHeight="1" thickTop="1">
      <c r="A17" s="63"/>
      <c r="B17" s="58" t="s">
        <v>364</v>
      </c>
      <c r="C17" s="58" t="s">
        <v>297</v>
      </c>
      <c r="D17" s="19" t="s">
        <v>193</v>
      </c>
      <c r="E17" s="19" t="s">
        <v>29</v>
      </c>
      <c r="F17" s="51" t="s">
        <v>226</v>
      </c>
      <c r="G17" s="19" t="s">
        <v>30</v>
      </c>
      <c r="H17" s="19" t="s">
        <v>8</v>
      </c>
      <c r="I17" s="19" t="s">
        <v>0</v>
      </c>
      <c r="J17" s="19" t="s">
        <v>98</v>
      </c>
      <c r="K17" s="19" t="s">
        <v>70</v>
      </c>
      <c r="L17" s="19" t="s">
        <v>386</v>
      </c>
      <c r="M17" s="19" t="s">
        <v>13</v>
      </c>
      <c r="N17" s="51" t="s">
        <v>20</v>
      </c>
      <c r="O17" s="19" t="s">
        <v>248</v>
      </c>
      <c r="P17" s="19" t="s">
        <v>68</v>
      </c>
      <c r="Q17" s="19" t="s">
        <v>68</v>
      </c>
      <c r="R17" s="19" t="s">
        <v>68</v>
      </c>
      <c r="S17" s="19" t="s">
        <v>68</v>
      </c>
      <c r="T17" s="19" t="s">
        <v>68</v>
      </c>
      <c r="U17" s="19" t="s">
        <v>68</v>
      </c>
      <c r="V17" s="19" t="s">
        <v>1</v>
      </c>
      <c r="W17" s="19" t="s">
        <v>7</v>
      </c>
      <c r="X17" s="19" t="s">
        <v>12</v>
      </c>
      <c r="Y17" s="19" t="s">
        <v>358</v>
      </c>
      <c r="Z17" s="19" t="s">
        <v>156</v>
      </c>
      <c r="AA17" s="19" t="s">
        <v>2</v>
      </c>
      <c r="AB17" s="19" t="s">
        <v>3</v>
      </c>
      <c r="AC17" s="19" t="s">
        <v>339</v>
      </c>
      <c r="AD17" s="19" t="s">
        <v>5</v>
      </c>
      <c r="AE17" s="29" t="s">
        <v>157</v>
      </c>
      <c r="AF17" s="19" t="s">
        <v>340</v>
      </c>
      <c r="AG17" s="20" t="s">
        <v>344</v>
      </c>
      <c r="AH17" s="19" t="s">
        <v>82</v>
      </c>
      <c r="AI17" s="18"/>
    </row>
    <row r="18" spans="1:35" s="19" customFormat="1" ht="24.75" customHeight="1">
      <c r="A18" s="68"/>
      <c r="B18" s="58" t="s">
        <v>365</v>
      </c>
      <c r="C18" s="58" t="s">
        <v>366</v>
      </c>
      <c r="D18" s="19" t="s">
        <v>193</v>
      </c>
      <c r="E18" s="19" t="s">
        <v>29</v>
      </c>
      <c r="F18" s="51" t="s">
        <v>226</v>
      </c>
      <c r="G18" s="19" t="s">
        <v>30</v>
      </c>
      <c r="H18" s="19" t="s">
        <v>8</v>
      </c>
      <c r="I18" s="19" t="s">
        <v>0</v>
      </c>
      <c r="J18" s="19" t="s">
        <v>98</v>
      </c>
      <c r="K18" s="19" t="s">
        <v>70</v>
      </c>
      <c r="L18" s="19" t="s">
        <v>386</v>
      </c>
      <c r="M18" s="19" t="s">
        <v>334</v>
      </c>
      <c r="N18" s="58" t="s">
        <v>335</v>
      </c>
      <c r="O18" s="19" t="s">
        <v>249</v>
      </c>
      <c r="P18" s="19" t="s">
        <v>68</v>
      </c>
      <c r="Q18" s="19" t="s">
        <v>68</v>
      </c>
      <c r="R18" s="19" t="s">
        <v>68</v>
      </c>
      <c r="S18" s="19" t="s">
        <v>68</v>
      </c>
      <c r="T18" s="19" t="s">
        <v>68</v>
      </c>
      <c r="U18" s="19" t="s">
        <v>68</v>
      </c>
      <c r="V18" s="19" t="s">
        <v>1</v>
      </c>
      <c r="W18" s="19" t="s">
        <v>7</v>
      </c>
      <c r="X18" s="19" t="s">
        <v>12</v>
      </c>
      <c r="Y18" s="19" t="s">
        <v>358</v>
      </c>
      <c r="Z18" s="19" t="s">
        <v>156</v>
      </c>
      <c r="AA18" s="19" t="s">
        <v>2</v>
      </c>
      <c r="AB18" s="19" t="s">
        <v>3</v>
      </c>
      <c r="AC18" s="19" t="s">
        <v>339</v>
      </c>
      <c r="AD18" s="19" t="s">
        <v>5</v>
      </c>
      <c r="AE18" s="53" t="s">
        <v>223</v>
      </c>
      <c r="AF18" s="19" t="s">
        <v>340</v>
      </c>
      <c r="AG18" s="20" t="s">
        <v>344</v>
      </c>
      <c r="AH18" s="19" t="s">
        <v>68</v>
      </c>
      <c r="AI18" s="18"/>
    </row>
    <row r="19" spans="2:34" ht="24.75" customHeight="1">
      <c r="B19" s="18" t="s">
        <v>255</v>
      </c>
      <c r="C19" s="18" t="s">
        <v>298</v>
      </c>
      <c r="D19" s="19" t="s">
        <v>193</v>
      </c>
      <c r="E19" s="19" t="s">
        <v>29</v>
      </c>
      <c r="F19" s="51" t="s">
        <v>226</v>
      </c>
      <c r="G19" s="19" t="s">
        <v>30</v>
      </c>
      <c r="H19" s="19" t="s">
        <v>8</v>
      </c>
      <c r="I19" s="19" t="s">
        <v>0</v>
      </c>
      <c r="J19" s="19" t="s">
        <v>98</v>
      </c>
      <c r="K19" s="19" t="s">
        <v>70</v>
      </c>
      <c r="L19" s="19" t="s">
        <v>386</v>
      </c>
      <c r="M19" s="19" t="s">
        <v>13</v>
      </c>
      <c r="N19" s="19" t="s">
        <v>20</v>
      </c>
      <c r="O19" s="19" t="s">
        <v>94</v>
      </c>
      <c r="P19" s="19" t="s">
        <v>21</v>
      </c>
      <c r="Q19" s="19" t="s">
        <v>68</v>
      </c>
      <c r="R19" s="19" t="s">
        <v>68</v>
      </c>
      <c r="S19" s="19" t="s">
        <v>68</v>
      </c>
      <c r="T19" s="19" t="s">
        <v>68</v>
      </c>
      <c r="U19" s="19" t="s">
        <v>68</v>
      </c>
      <c r="V19" s="19" t="s">
        <v>1</v>
      </c>
      <c r="W19" s="19" t="s">
        <v>7</v>
      </c>
      <c r="X19" s="19" t="s">
        <v>12</v>
      </c>
      <c r="Y19" s="19" t="s">
        <v>358</v>
      </c>
      <c r="Z19" s="19" t="s">
        <v>156</v>
      </c>
      <c r="AA19" s="19" t="s">
        <v>2</v>
      </c>
      <c r="AB19" s="19" t="s">
        <v>3</v>
      </c>
      <c r="AC19" s="19" t="s">
        <v>339</v>
      </c>
      <c r="AD19" s="19" t="s">
        <v>5</v>
      </c>
      <c r="AE19" s="62"/>
      <c r="AF19" s="19" t="s">
        <v>340</v>
      </c>
      <c r="AG19" s="20" t="s">
        <v>44</v>
      </c>
      <c r="AH19" s="18" t="s">
        <v>82</v>
      </c>
    </row>
    <row r="20" spans="2:34" ht="24.75" customHeight="1">
      <c r="B20" s="19" t="s">
        <v>256</v>
      </c>
      <c r="C20" s="19" t="s">
        <v>299</v>
      </c>
      <c r="D20" s="19" t="s">
        <v>193</v>
      </c>
      <c r="E20" s="19" t="s">
        <v>29</v>
      </c>
      <c r="F20" s="51" t="s">
        <v>226</v>
      </c>
      <c r="G20" s="19" t="s">
        <v>30</v>
      </c>
      <c r="H20" s="19" t="s">
        <v>8</v>
      </c>
      <c r="I20" s="19" t="s">
        <v>0</v>
      </c>
      <c r="J20" s="19" t="s">
        <v>98</v>
      </c>
      <c r="K20" s="19" t="s">
        <v>70</v>
      </c>
      <c r="L20" s="19" t="s">
        <v>386</v>
      </c>
      <c r="M20" s="19" t="s">
        <v>13</v>
      </c>
      <c r="N20" s="19" t="s">
        <v>20</v>
      </c>
      <c r="O20" s="19" t="s">
        <v>103</v>
      </c>
      <c r="P20" s="19" t="s">
        <v>68</v>
      </c>
      <c r="Q20" s="19" t="s">
        <v>68</v>
      </c>
      <c r="R20" s="19" t="s">
        <v>68</v>
      </c>
      <c r="S20" s="19" t="s">
        <v>68</v>
      </c>
      <c r="T20" s="19" t="s">
        <v>68</v>
      </c>
      <c r="U20" s="19" t="s">
        <v>68</v>
      </c>
      <c r="V20" s="19" t="s">
        <v>1</v>
      </c>
      <c r="W20" s="19" t="s">
        <v>7</v>
      </c>
      <c r="X20" s="19" t="s">
        <v>12</v>
      </c>
      <c r="Y20" s="19" t="s">
        <v>358</v>
      </c>
      <c r="Z20" s="19" t="s">
        <v>156</v>
      </c>
      <c r="AA20" s="19" t="s">
        <v>2</v>
      </c>
      <c r="AB20" s="19" t="s">
        <v>3</v>
      </c>
      <c r="AC20" s="19" t="s">
        <v>339</v>
      </c>
      <c r="AD20" s="19" t="s">
        <v>5</v>
      </c>
      <c r="AE20" s="29" t="s">
        <v>242</v>
      </c>
      <c r="AF20" s="19" t="s">
        <v>340</v>
      </c>
      <c r="AG20" s="20" t="s">
        <v>344</v>
      </c>
      <c r="AH20" s="18" t="s">
        <v>82</v>
      </c>
    </row>
    <row r="21" spans="2:34" ht="24.75" customHeight="1">
      <c r="B21" s="19" t="s">
        <v>257</v>
      </c>
      <c r="C21" s="19" t="s">
        <v>300</v>
      </c>
      <c r="D21" s="19" t="s">
        <v>193</v>
      </c>
      <c r="E21" s="19" t="s">
        <v>29</v>
      </c>
      <c r="F21" s="51" t="s">
        <v>226</v>
      </c>
      <c r="G21" s="19" t="s">
        <v>30</v>
      </c>
      <c r="H21" s="19" t="s">
        <v>8</v>
      </c>
      <c r="I21" s="19" t="s">
        <v>0</v>
      </c>
      <c r="J21" s="19" t="s">
        <v>98</v>
      </c>
      <c r="K21" s="19" t="s">
        <v>70</v>
      </c>
      <c r="L21" s="19" t="s">
        <v>386</v>
      </c>
      <c r="M21" s="19" t="s">
        <v>13</v>
      </c>
      <c r="N21" s="19" t="s">
        <v>20</v>
      </c>
      <c r="O21" s="19" t="s">
        <v>68</v>
      </c>
      <c r="P21" s="19" t="s">
        <v>68</v>
      </c>
      <c r="Q21" s="19" t="s">
        <v>68</v>
      </c>
      <c r="R21" s="19" t="s">
        <v>68</v>
      </c>
      <c r="S21" s="19" t="s">
        <v>68</v>
      </c>
      <c r="T21" s="19" t="s">
        <v>68</v>
      </c>
      <c r="U21" s="19" t="s">
        <v>68</v>
      </c>
      <c r="V21" s="19" t="s">
        <v>1</v>
      </c>
      <c r="W21" s="19" t="s">
        <v>7</v>
      </c>
      <c r="X21" s="19" t="s">
        <v>12</v>
      </c>
      <c r="Y21" s="19" t="s">
        <v>358</v>
      </c>
      <c r="Z21" s="19" t="s">
        <v>156</v>
      </c>
      <c r="AA21" s="19" t="s">
        <v>2</v>
      </c>
      <c r="AB21" s="19" t="s">
        <v>3</v>
      </c>
      <c r="AC21" s="19" t="s">
        <v>339</v>
      </c>
      <c r="AD21" s="19" t="s">
        <v>5</v>
      </c>
      <c r="AE21" s="29" t="s">
        <v>157</v>
      </c>
      <c r="AF21" s="19" t="s">
        <v>340</v>
      </c>
      <c r="AG21" s="20" t="s">
        <v>344</v>
      </c>
      <c r="AH21" s="19" t="s">
        <v>82</v>
      </c>
    </row>
    <row r="22" spans="2:34" ht="24.75" customHeight="1">
      <c r="B22" s="19" t="s">
        <v>359</v>
      </c>
      <c r="C22" s="19" t="s">
        <v>360</v>
      </c>
      <c r="D22" s="19" t="s">
        <v>193</v>
      </c>
      <c r="E22" s="19" t="s">
        <v>29</v>
      </c>
      <c r="F22" s="51" t="s">
        <v>226</v>
      </c>
      <c r="G22" s="19" t="s">
        <v>30</v>
      </c>
      <c r="H22" s="19" t="s">
        <v>8</v>
      </c>
      <c r="I22" s="19" t="s">
        <v>0</v>
      </c>
      <c r="J22" s="19" t="s">
        <v>98</v>
      </c>
      <c r="K22" s="19" t="s">
        <v>70</v>
      </c>
      <c r="L22" s="19" t="s">
        <v>386</v>
      </c>
      <c r="M22" s="19" t="s">
        <v>334</v>
      </c>
      <c r="N22" s="58" t="s">
        <v>335</v>
      </c>
      <c r="O22" s="19" t="s">
        <v>361</v>
      </c>
      <c r="P22" s="19" t="s">
        <v>68</v>
      </c>
      <c r="Q22" s="19" t="s">
        <v>68</v>
      </c>
      <c r="R22" s="19" t="s">
        <v>68</v>
      </c>
      <c r="S22" s="19" t="s">
        <v>68</v>
      </c>
      <c r="T22" s="19" t="s">
        <v>68</v>
      </c>
      <c r="U22" s="19" t="s">
        <v>68</v>
      </c>
      <c r="V22" s="19" t="s">
        <v>1</v>
      </c>
      <c r="W22" s="19" t="s">
        <v>7</v>
      </c>
      <c r="X22" s="19" t="s">
        <v>12</v>
      </c>
      <c r="Y22" s="19" t="s">
        <v>358</v>
      </c>
      <c r="Z22" s="19" t="s">
        <v>156</v>
      </c>
      <c r="AA22" s="19" t="s">
        <v>2</v>
      </c>
      <c r="AB22" s="19" t="s">
        <v>3</v>
      </c>
      <c r="AC22" s="19" t="s">
        <v>339</v>
      </c>
      <c r="AD22" s="19" t="s">
        <v>5</v>
      </c>
      <c r="AE22" s="29" t="s">
        <v>192</v>
      </c>
      <c r="AF22" s="19" t="s">
        <v>340</v>
      </c>
      <c r="AG22" s="20" t="s">
        <v>344</v>
      </c>
      <c r="AH22" s="18" t="s">
        <v>68</v>
      </c>
    </row>
    <row r="23" spans="1:34" ht="24.75" customHeight="1">
      <c r="A23" s="14"/>
      <c r="B23" s="58" t="s">
        <v>258</v>
      </c>
      <c r="C23" s="58" t="s">
        <v>301</v>
      </c>
      <c r="D23" s="19" t="s">
        <v>193</v>
      </c>
      <c r="E23" s="19" t="s">
        <v>29</v>
      </c>
      <c r="F23" s="51" t="s">
        <v>226</v>
      </c>
      <c r="G23" s="19" t="s">
        <v>30</v>
      </c>
      <c r="H23" s="19" t="s">
        <v>8</v>
      </c>
      <c r="I23" s="19" t="s">
        <v>0</v>
      </c>
      <c r="J23" s="19" t="s">
        <v>98</v>
      </c>
      <c r="K23" s="19" t="s">
        <v>70</v>
      </c>
      <c r="L23" s="19" t="s">
        <v>386</v>
      </c>
      <c r="M23" s="19" t="s">
        <v>68</v>
      </c>
      <c r="N23" s="19" t="s">
        <v>68</v>
      </c>
      <c r="O23" s="19" t="s">
        <v>14</v>
      </c>
      <c r="P23" s="19" t="s">
        <v>15</v>
      </c>
      <c r="Q23" s="19" t="s">
        <v>68</v>
      </c>
      <c r="R23" s="19" t="s">
        <v>68</v>
      </c>
      <c r="S23" s="19" t="s">
        <v>231</v>
      </c>
      <c r="T23" s="19" t="s">
        <v>68</v>
      </c>
      <c r="U23" s="19" t="s">
        <v>68</v>
      </c>
      <c r="V23" s="19" t="s">
        <v>1</v>
      </c>
      <c r="W23" s="19" t="s">
        <v>7</v>
      </c>
      <c r="X23" s="19" t="s">
        <v>12</v>
      </c>
      <c r="Y23" s="19" t="s">
        <v>358</v>
      </c>
      <c r="Z23" s="19" t="s">
        <v>156</v>
      </c>
      <c r="AA23" s="19" t="s">
        <v>2</v>
      </c>
      <c r="AB23" s="19" t="s">
        <v>3</v>
      </c>
      <c r="AC23" s="19" t="s">
        <v>339</v>
      </c>
      <c r="AD23" s="19" t="s">
        <v>5</v>
      </c>
      <c r="AE23" s="29" t="s">
        <v>157</v>
      </c>
      <c r="AF23" s="19" t="s">
        <v>340</v>
      </c>
      <c r="AG23" s="20" t="s">
        <v>344</v>
      </c>
      <c r="AH23" s="18" t="s">
        <v>68</v>
      </c>
    </row>
    <row r="24" spans="2:34" ht="24.75" customHeight="1">
      <c r="B24" s="19" t="s">
        <v>259</v>
      </c>
      <c r="C24" s="18" t="s">
        <v>302</v>
      </c>
      <c r="D24" s="19" t="s">
        <v>193</v>
      </c>
      <c r="E24" s="19" t="s">
        <v>29</v>
      </c>
      <c r="F24" s="51" t="s">
        <v>226</v>
      </c>
      <c r="G24" s="19" t="s">
        <v>30</v>
      </c>
      <c r="H24" s="19" t="s">
        <v>8</v>
      </c>
      <c r="I24" s="19" t="s">
        <v>0</v>
      </c>
      <c r="J24" s="19" t="s">
        <v>98</v>
      </c>
      <c r="K24" s="19" t="s">
        <v>70</v>
      </c>
      <c r="L24" s="19" t="s">
        <v>386</v>
      </c>
      <c r="M24" s="19" t="s">
        <v>68</v>
      </c>
      <c r="N24" s="19" t="s">
        <v>20</v>
      </c>
      <c r="O24" s="19" t="s">
        <v>14</v>
      </c>
      <c r="P24" s="19" t="s">
        <v>15</v>
      </c>
      <c r="Q24" s="19" t="s">
        <v>68</v>
      </c>
      <c r="R24" s="19" t="s">
        <v>68</v>
      </c>
      <c r="S24" s="19" t="s">
        <v>231</v>
      </c>
      <c r="T24" s="19" t="s">
        <v>68</v>
      </c>
      <c r="U24" s="19" t="s">
        <v>68</v>
      </c>
      <c r="V24" s="19" t="s">
        <v>1</v>
      </c>
      <c r="W24" s="19" t="s">
        <v>7</v>
      </c>
      <c r="X24" s="19" t="s">
        <v>12</v>
      </c>
      <c r="Y24" s="19" t="s">
        <v>358</v>
      </c>
      <c r="Z24" s="19" t="s">
        <v>156</v>
      </c>
      <c r="AA24" s="19" t="s">
        <v>2</v>
      </c>
      <c r="AB24" s="19" t="s">
        <v>3</v>
      </c>
      <c r="AC24" s="19" t="s">
        <v>339</v>
      </c>
      <c r="AD24" s="19" t="s">
        <v>5</v>
      </c>
      <c r="AE24" s="29" t="s">
        <v>157</v>
      </c>
      <c r="AF24" s="19" t="s">
        <v>340</v>
      </c>
      <c r="AG24" s="20" t="s">
        <v>344</v>
      </c>
      <c r="AH24" s="18" t="s">
        <v>68</v>
      </c>
    </row>
    <row r="25" spans="2:34" ht="24.75" customHeight="1">
      <c r="B25" s="18" t="s">
        <v>260</v>
      </c>
      <c r="C25" s="18" t="s">
        <v>395</v>
      </c>
      <c r="D25" s="19" t="s">
        <v>193</v>
      </c>
      <c r="E25" s="19" t="s">
        <v>29</v>
      </c>
      <c r="F25" s="51" t="s">
        <v>226</v>
      </c>
      <c r="G25" s="19" t="s">
        <v>30</v>
      </c>
      <c r="H25" s="19" t="s">
        <v>8</v>
      </c>
      <c r="I25" s="19" t="s">
        <v>0</v>
      </c>
      <c r="J25" s="19" t="s">
        <v>98</v>
      </c>
      <c r="K25" s="19" t="s">
        <v>70</v>
      </c>
      <c r="L25" s="19" t="s">
        <v>386</v>
      </c>
      <c r="M25" s="19" t="s">
        <v>68</v>
      </c>
      <c r="N25" s="19" t="s">
        <v>20</v>
      </c>
      <c r="O25" s="19" t="s">
        <v>393</v>
      </c>
      <c r="P25" s="19" t="s">
        <v>68</v>
      </c>
      <c r="Q25" s="19" t="s">
        <v>68</v>
      </c>
      <c r="R25" s="19" t="s">
        <v>68</v>
      </c>
      <c r="S25" s="19" t="s">
        <v>68</v>
      </c>
      <c r="T25" s="19" t="s">
        <v>68</v>
      </c>
      <c r="U25" s="19" t="s">
        <v>68</v>
      </c>
      <c r="V25" s="19" t="s">
        <v>1</v>
      </c>
      <c r="W25" s="19" t="s">
        <v>7</v>
      </c>
      <c r="X25" s="19" t="s">
        <v>12</v>
      </c>
      <c r="Y25" s="19" t="s">
        <v>358</v>
      </c>
      <c r="Z25" s="19" t="s">
        <v>156</v>
      </c>
      <c r="AA25" s="19" t="s">
        <v>2</v>
      </c>
      <c r="AB25" s="19" t="s">
        <v>3</v>
      </c>
      <c r="AC25" s="19" t="s">
        <v>339</v>
      </c>
      <c r="AD25" s="19" t="s">
        <v>5</v>
      </c>
      <c r="AE25" s="29"/>
      <c r="AF25" s="19" t="s">
        <v>340</v>
      </c>
      <c r="AG25" s="20" t="s">
        <v>344</v>
      </c>
      <c r="AH25" s="18" t="s">
        <v>68</v>
      </c>
    </row>
    <row r="26" spans="2:44" ht="24.75" customHeight="1">
      <c r="B26" s="18" t="s">
        <v>261</v>
      </c>
      <c r="C26" s="18" t="s">
        <v>396</v>
      </c>
      <c r="D26" s="19" t="s">
        <v>193</v>
      </c>
      <c r="E26" s="19" t="s">
        <v>29</v>
      </c>
      <c r="F26" s="51" t="s">
        <v>226</v>
      </c>
      <c r="G26" s="19" t="s">
        <v>30</v>
      </c>
      <c r="H26" s="19" t="s">
        <v>8</v>
      </c>
      <c r="I26" s="19" t="s">
        <v>0</v>
      </c>
      <c r="J26" s="19" t="s">
        <v>98</v>
      </c>
      <c r="K26" s="19" t="s">
        <v>70</v>
      </c>
      <c r="L26" s="19" t="s">
        <v>386</v>
      </c>
      <c r="M26" s="19" t="s">
        <v>68</v>
      </c>
      <c r="N26" s="51" t="s">
        <v>224</v>
      </c>
      <c r="O26" s="19" t="s">
        <v>394</v>
      </c>
      <c r="P26" s="19" t="s">
        <v>68</v>
      </c>
      <c r="Q26" s="19" t="s">
        <v>68</v>
      </c>
      <c r="R26" s="19" t="s">
        <v>68</v>
      </c>
      <c r="S26" s="19" t="s">
        <v>68</v>
      </c>
      <c r="T26" s="19" t="s">
        <v>68</v>
      </c>
      <c r="U26" s="19" t="s">
        <v>68</v>
      </c>
      <c r="V26" s="19" t="s">
        <v>1</v>
      </c>
      <c r="W26" s="19" t="s">
        <v>7</v>
      </c>
      <c r="X26" s="19" t="s">
        <v>12</v>
      </c>
      <c r="Y26" s="19" t="s">
        <v>358</v>
      </c>
      <c r="Z26" s="19" t="s">
        <v>156</v>
      </c>
      <c r="AA26" s="19" t="s">
        <v>2</v>
      </c>
      <c r="AB26" s="19" t="s">
        <v>3</v>
      </c>
      <c r="AC26" s="19" t="s">
        <v>339</v>
      </c>
      <c r="AD26" s="19" t="s">
        <v>5</v>
      </c>
      <c r="AE26" s="53" t="s">
        <v>232</v>
      </c>
      <c r="AF26" s="19" t="s">
        <v>340</v>
      </c>
      <c r="AG26" s="20" t="s">
        <v>344</v>
      </c>
      <c r="AH26" s="18" t="s">
        <v>68</v>
      </c>
      <c r="AO26" s="19"/>
      <c r="AP26" s="19"/>
      <c r="AR26" s="19"/>
    </row>
    <row r="27" spans="2:44" ht="24.75" customHeight="1">
      <c r="B27" s="18" t="s">
        <v>262</v>
      </c>
      <c r="C27" s="18" t="s">
        <v>303</v>
      </c>
      <c r="D27" s="19" t="s">
        <v>68</v>
      </c>
      <c r="E27" s="19" t="s">
        <v>29</v>
      </c>
      <c r="F27" s="51" t="s">
        <v>226</v>
      </c>
      <c r="G27" s="19" t="s">
        <v>30</v>
      </c>
      <c r="H27" s="19" t="s">
        <v>68</v>
      </c>
      <c r="I27" s="19" t="s">
        <v>22</v>
      </c>
      <c r="J27" s="19" t="s">
        <v>68</v>
      </c>
      <c r="K27" s="19" t="s">
        <v>68</v>
      </c>
      <c r="L27" s="19" t="s">
        <v>385</v>
      </c>
      <c r="M27" s="19" t="s">
        <v>68</v>
      </c>
      <c r="N27" s="19" t="s">
        <v>20</v>
      </c>
      <c r="O27" s="19" t="s">
        <v>23</v>
      </c>
      <c r="P27" s="19" t="s">
        <v>24</v>
      </c>
      <c r="Q27" s="19" t="s">
        <v>25</v>
      </c>
      <c r="R27" s="19" t="s">
        <v>26</v>
      </c>
      <c r="S27" s="19" t="s">
        <v>68</v>
      </c>
      <c r="T27" s="19" t="s">
        <v>68</v>
      </c>
      <c r="U27" s="19" t="s">
        <v>68</v>
      </c>
      <c r="V27" s="19" t="s">
        <v>68</v>
      </c>
      <c r="W27" s="19" t="s">
        <v>7</v>
      </c>
      <c r="X27" s="19" t="s">
        <v>12</v>
      </c>
      <c r="Y27" s="19" t="s">
        <v>358</v>
      </c>
      <c r="Z27" s="19" t="s">
        <v>156</v>
      </c>
      <c r="AA27" s="19" t="s">
        <v>2</v>
      </c>
      <c r="AB27" s="19" t="s">
        <v>3</v>
      </c>
      <c r="AC27" s="19" t="s">
        <v>339</v>
      </c>
      <c r="AD27" s="19" t="s">
        <v>5</v>
      </c>
      <c r="AE27" s="29"/>
      <c r="AF27" s="19" t="s">
        <v>340</v>
      </c>
      <c r="AG27" s="20" t="s">
        <v>344</v>
      </c>
      <c r="AH27" s="18" t="s">
        <v>68</v>
      </c>
      <c r="AO27" s="19"/>
      <c r="AP27" s="19"/>
      <c r="AR27" s="19"/>
    </row>
    <row r="28" spans="2:38" ht="24.75" customHeight="1">
      <c r="B28" s="18" t="s">
        <v>263</v>
      </c>
      <c r="C28" s="18" t="s">
        <v>304</v>
      </c>
      <c r="D28" s="19" t="s">
        <v>68</v>
      </c>
      <c r="E28" s="19" t="s">
        <v>29</v>
      </c>
      <c r="F28" s="51" t="s">
        <v>226</v>
      </c>
      <c r="G28" s="19" t="s">
        <v>30</v>
      </c>
      <c r="H28" s="19" t="s">
        <v>68</v>
      </c>
      <c r="I28" s="19" t="s">
        <v>22</v>
      </c>
      <c r="J28" s="19" t="s">
        <v>68</v>
      </c>
      <c r="K28" s="19" t="s">
        <v>68</v>
      </c>
      <c r="L28" s="19" t="s">
        <v>385</v>
      </c>
      <c r="M28" s="19" t="s">
        <v>68</v>
      </c>
      <c r="N28" s="51" t="s">
        <v>224</v>
      </c>
      <c r="O28" s="19" t="s">
        <v>23</v>
      </c>
      <c r="P28" s="19" t="s">
        <v>24</v>
      </c>
      <c r="Q28" s="19" t="s">
        <v>25</v>
      </c>
      <c r="R28" s="19" t="s">
        <v>26</v>
      </c>
      <c r="S28" s="19" t="s">
        <v>68</v>
      </c>
      <c r="T28" s="19" t="s">
        <v>68</v>
      </c>
      <c r="U28" s="19" t="s">
        <v>68</v>
      </c>
      <c r="V28" s="19" t="s">
        <v>68</v>
      </c>
      <c r="W28" s="19" t="s">
        <v>7</v>
      </c>
      <c r="X28" s="19" t="s">
        <v>12</v>
      </c>
      <c r="Y28" s="19" t="s">
        <v>358</v>
      </c>
      <c r="Z28" s="19" t="s">
        <v>156</v>
      </c>
      <c r="AA28" s="19" t="s">
        <v>2</v>
      </c>
      <c r="AB28" s="19" t="s">
        <v>3</v>
      </c>
      <c r="AC28" s="19" t="s">
        <v>339</v>
      </c>
      <c r="AD28" s="19" t="s">
        <v>5</v>
      </c>
      <c r="AE28" s="53" t="s">
        <v>232</v>
      </c>
      <c r="AF28" s="19" t="s">
        <v>340</v>
      </c>
      <c r="AG28" s="20" t="s">
        <v>344</v>
      </c>
      <c r="AH28" s="18" t="s">
        <v>68</v>
      </c>
      <c r="AL28" s="19"/>
    </row>
    <row r="29" spans="2:35" s="19" customFormat="1" ht="24.75" customHeight="1">
      <c r="B29" s="19" t="s">
        <v>362</v>
      </c>
      <c r="C29" s="18" t="s">
        <v>305</v>
      </c>
      <c r="D29" s="19" t="s">
        <v>68</v>
      </c>
      <c r="E29" s="19" t="s">
        <v>29</v>
      </c>
      <c r="F29" s="51" t="s">
        <v>226</v>
      </c>
      <c r="G29" s="19" t="s">
        <v>30</v>
      </c>
      <c r="H29" s="18" t="s">
        <v>68</v>
      </c>
      <c r="I29" s="19" t="s">
        <v>22</v>
      </c>
      <c r="J29" s="19" t="s">
        <v>68</v>
      </c>
      <c r="K29" s="18" t="s">
        <v>68</v>
      </c>
      <c r="L29" s="19" t="s">
        <v>385</v>
      </c>
      <c r="M29" s="19" t="s">
        <v>68</v>
      </c>
      <c r="N29" s="19" t="s">
        <v>68</v>
      </c>
      <c r="O29" s="19" t="s">
        <v>23</v>
      </c>
      <c r="P29" s="19" t="s">
        <v>24</v>
      </c>
      <c r="Q29" s="19" t="s">
        <v>25</v>
      </c>
      <c r="R29" s="19" t="s">
        <v>26</v>
      </c>
      <c r="S29" s="19" t="s">
        <v>68</v>
      </c>
      <c r="T29" s="19" t="s">
        <v>68</v>
      </c>
      <c r="U29" s="19" t="s">
        <v>68</v>
      </c>
      <c r="V29" s="19" t="s">
        <v>68</v>
      </c>
      <c r="W29" s="19" t="s">
        <v>7</v>
      </c>
      <c r="X29" s="19" t="s">
        <v>12</v>
      </c>
      <c r="Y29" s="19" t="s">
        <v>358</v>
      </c>
      <c r="Z29" s="19" t="s">
        <v>156</v>
      </c>
      <c r="AA29" s="19" t="s">
        <v>2</v>
      </c>
      <c r="AB29" s="19" t="s">
        <v>3</v>
      </c>
      <c r="AC29" s="19" t="s">
        <v>339</v>
      </c>
      <c r="AD29" s="19" t="s">
        <v>5</v>
      </c>
      <c r="AE29" s="29" t="s">
        <v>337</v>
      </c>
      <c r="AF29" s="19" t="s">
        <v>340</v>
      </c>
      <c r="AG29" s="20" t="s">
        <v>344</v>
      </c>
      <c r="AH29" s="18" t="s">
        <v>82</v>
      </c>
      <c r="AI29" s="18"/>
    </row>
    <row r="30" spans="2:38" s="19" customFormat="1" ht="24.75" customHeight="1">
      <c r="B30" s="18" t="s">
        <v>264</v>
      </c>
      <c r="C30" s="18" t="s">
        <v>306</v>
      </c>
      <c r="D30" s="19" t="s">
        <v>68</v>
      </c>
      <c r="E30" s="19" t="s">
        <v>29</v>
      </c>
      <c r="F30" s="51" t="s">
        <v>226</v>
      </c>
      <c r="G30" s="19" t="s">
        <v>30</v>
      </c>
      <c r="H30" s="18" t="s">
        <v>68</v>
      </c>
      <c r="I30" s="19" t="s">
        <v>22</v>
      </c>
      <c r="J30" s="19" t="s">
        <v>68</v>
      </c>
      <c r="K30" s="19" t="s">
        <v>6</v>
      </c>
      <c r="L30" s="19" t="s">
        <v>386</v>
      </c>
      <c r="M30" s="19" t="s">
        <v>68</v>
      </c>
      <c r="N30" s="19" t="s">
        <v>68</v>
      </c>
      <c r="O30" s="19" t="s">
        <v>27</v>
      </c>
      <c r="P30" s="19" t="s">
        <v>28</v>
      </c>
      <c r="Q30" s="19" t="s">
        <v>68</v>
      </c>
      <c r="R30" s="19" t="s">
        <v>68</v>
      </c>
      <c r="S30" s="19" t="s">
        <v>234</v>
      </c>
      <c r="T30" s="19" t="s">
        <v>68</v>
      </c>
      <c r="U30" s="19" t="s">
        <v>68</v>
      </c>
      <c r="V30" s="19" t="s">
        <v>1</v>
      </c>
      <c r="W30" s="19" t="s">
        <v>7</v>
      </c>
      <c r="X30" s="19" t="s">
        <v>12</v>
      </c>
      <c r="Y30" s="19" t="s">
        <v>358</v>
      </c>
      <c r="Z30" s="19" t="s">
        <v>156</v>
      </c>
      <c r="AA30" s="19" t="s">
        <v>2</v>
      </c>
      <c r="AB30" s="19" t="s">
        <v>3</v>
      </c>
      <c r="AC30" s="19" t="s">
        <v>339</v>
      </c>
      <c r="AD30" s="19" t="s">
        <v>5</v>
      </c>
      <c r="AE30" s="29" t="s">
        <v>157</v>
      </c>
      <c r="AF30" s="19" t="s">
        <v>357</v>
      </c>
      <c r="AG30" s="20" t="s">
        <v>44</v>
      </c>
      <c r="AH30" s="18" t="s">
        <v>68</v>
      </c>
      <c r="AI30" s="18"/>
      <c r="AL30" s="18"/>
    </row>
    <row r="31" spans="2:38" ht="24.75" customHeight="1">
      <c r="B31" s="19" t="s">
        <v>265</v>
      </c>
      <c r="C31" s="18" t="s">
        <v>307</v>
      </c>
      <c r="D31" s="19" t="s">
        <v>193</v>
      </c>
      <c r="E31" s="19" t="s">
        <v>29</v>
      </c>
      <c r="F31" s="51" t="s">
        <v>226</v>
      </c>
      <c r="G31" s="19" t="s">
        <v>30</v>
      </c>
      <c r="H31" s="19" t="s">
        <v>8</v>
      </c>
      <c r="I31" s="19" t="s">
        <v>0</v>
      </c>
      <c r="J31" s="19" t="s">
        <v>98</v>
      </c>
      <c r="K31" s="19" t="s">
        <v>70</v>
      </c>
      <c r="L31" s="19" t="s">
        <v>386</v>
      </c>
      <c r="M31" s="19" t="s">
        <v>68</v>
      </c>
      <c r="N31" s="19" t="s">
        <v>68</v>
      </c>
      <c r="O31" s="19" t="s">
        <v>93</v>
      </c>
      <c r="P31" s="19" t="s">
        <v>79</v>
      </c>
      <c r="Q31" s="19" t="s">
        <v>18</v>
      </c>
      <c r="R31" s="19" t="s">
        <v>68</v>
      </c>
      <c r="S31" s="19" t="s">
        <v>68</v>
      </c>
      <c r="T31" s="19" t="s">
        <v>68</v>
      </c>
      <c r="U31" s="19" t="s">
        <v>68</v>
      </c>
      <c r="V31" s="19" t="s">
        <v>1</v>
      </c>
      <c r="W31" s="19" t="s">
        <v>7</v>
      </c>
      <c r="X31" s="19" t="s">
        <v>12</v>
      </c>
      <c r="Y31" s="19" t="s">
        <v>358</v>
      </c>
      <c r="Z31" s="19" t="s">
        <v>156</v>
      </c>
      <c r="AA31" s="19" t="s">
        <v>2</v>
      </c>
      <c r="AB31" s="19" t="s">
        <v>3</v>
      </c>
      <c r="AC31" s="19" t="s">
        <v>339</v>
      </c>
      <c r="AD31" s="19" t="s">
        <v>5</v>
      </c>
      <c r="AE31" s="29" t="s">
        <v>97</v>
      </c>
      <c r="AF31" s="19" t="s">
        <v>340</v>
      </c>
      <c r="AG31" s="20" t="s">
        <v>344</v>
      </c>
      <c r="AH31" s="18" t="s">
        <v>68</v>
      </c>
      <c r="AL31" s="19"/>
    </row>
    <row r="32" spans="1:44" s="19" customFormat="1" ht="24.75" customHeight="1">
      <c r="A32" s="1"/>
      <c r="B32" s="19" t="s">
        <v>266</v>
      </c>
      <c r="C32" s="18" t="s">
        <v>308</v>
      </c>
      <c r="D32" s="19" t="s">
        <v>193</v>
      </c>
      <c r="E32" s="19" t="s">
        <v>29</v>
      </c>
      <c r="F32" s="51" t="s">
        <v>226</v>
      </c>
      <c r="G32" s="19" t="s">
        <v>30</v>
      </c>
      <c r="H32" s="19" t="s">
        <v>8</v>
      </c>
      <c r="I32" s="19" t="s">
        <v>68</v>
      </c>
      <c r="J32" s="19" t="s">
        <v>98</v>
      </c>
      <c r="K32" s="19" t="s">
        <v>70</v>
      </c>
      <c r="L32" s="19" t="s">
        <v>386</v>
      </c>
      <c r="M32" s="19" t="s">
        <v>68</v>
      </c>
      <c r="N32" s="19" t="s">
        <v>68</v>
      </c>
      <c r="O32" s="19" t="s">
        <v>19</v>
      </c>
      <c r="P32" s="19" t="s">
        <v>68</v>
      </c>
      <c r="Q32" s="19" t="s">
        <v>68</v>
      </c>
      <c r="R32" s="19" t="s">
        <v>68</v>
      </c>
      <c r="S32" s="19" t="s">
        <v>68</v>
      </c>
      <c r="T32" s="19" t="s">
        <v>68</v>
      </c>
      <c r="U32" s="19" t="s">
        <v>68</v>
      </c>
      <c r="V32" s="19" t="s">
        <v>1</v>
      </c>
      <c r="W32" s="19" t="s">
        <v>7</v>
      </c>
      <c r="X32" s="19" t="s">
        <v>12</v>
      </c>
      <c r="Y32" s="19" t="s">
        <v>358</v>
      </c>
      <c r="Z32" s="19" t="s">
        <v>156</v>
      </c>
      <c r="AA32" s="19" t="s">
        <v>2</v>
      </c>
      <c r="AB32" s="19" t="s">
        <v>3</v>
      </c>
      <c r="AC32" s="19" t="s">
        <v>339</v>
      </c>
      <c r="AD32" s="19" t="s">
        <v>5</v>
      </c>
      <c r="AE32" s="29" t="s">
        <v>157</v>
      </c>
      <c r="AF32" s="19" t="s">
        <v>340</v>
      </c>
      <c r="AG32" s="20" t="s">
        <v>344</v>
      </c>
      <c r="AH32" s="18" t="s">
        <v>68</v>
      </c>
      <c r="AI32" s="18"/>
      <c r="AO32" s="18"/>
      <c r="AP32" s="18"/>
      <c r="AR32" s="18"/>
    </row>
    <row r="33" spans="1:44" s="19" customFormat="1" ht="24.75" customHeight="1">
      <c r="A33" s="46"/>
      <c r="B33" s="18" t="s">
        <v>267</v>
      </c>
      <c r="C33" s="18" t="s">
        <v>309</v>
      </c>
      <c r="D33" s="19" t="s">
        <v>68</v>
      </c>
      <c r="E33" s="19" t="s">
        <v>29</v>
      </c>
      <c r="F33" s="51" t="s">
        <v>226</v>
      </c>
      <c r="G33" s="19" t="s">
        <v>30</v>
      </c>
      <c r="H33" s="18" t="s">
        <v>68</v>
      </c>
      <c r="I33" s="19" t="s">
        <v>68</v>
      </c>
      <c r="J33" s="19" t="s">
        <v>68</v>
      </c>
      <c r="K33" s="19" t="s">
        <v>68</v>
      </c>
      <c r="L33" s="19" t="s">
        <v>386</v>
      </c>
      <c r="M33" s="19" t="s">
        <v>68</v>
      </c>
      <c r="N33" s="19" t="s">
        <v>68</v>
      </c>
      <c r="O33" s="19" t="s">
        <v>244</v>
      </c>
      <c r="P33" s="19" t="s">
        <v>245</v>
      </c>
      <c r="Q33" s="19" t="s">
        <v>68</v>
      </c>
      <c r="R33" s="19" t="s">
        <v>68</v>
      </c>
      <c r="S33" s="19" t="s">
        <v>68</v>
      </c>
      <c r="T33" s="19" t="s">
        <v>68</v>
      </c>
      <c r="U33" s="19" t="s">
        <v>68</v>
      </c>
      <c r="V33" s="19" t="s">
        <v>1</v>
      </c>
      <c r="W33" s="19" t="s">
        <v>168</v>
      </c>
      <c r="X33" s="19" t="s">
        <v>12</v>
      </c>
      <c r="Y33" s="19" t="s">
        <v>358</v>
      </c>
      <c r="Z33" s="19" t="s">
        <v>156</v>
      </c>
      <c r="AA33" s="19" t="s">
        <v>2</v>
      </c>
      <c r="AB33" s="19" t="s">
        <v>3</v>
      </c>
      <c r="AC33" s="19" t="s">
        <v>339</v>
      </c>
      <c r="AD33" s="19" t="s">
        <v>5</v>
      </c>
      <c r="AE33" s="29" t="s">
        <v>187</v>
      </c>
      <c r="AF33" s="19" t="s">
        <v>340</v>
      </c>
      <c r="AG33" s="20" t="s">
        <v>344</v>
      </c>
      <c r="AH33" s="18" t="s">
        <v>68</v>
      </c>
      <c r="AI33" s="18"/>
      <c r="AL33" s="18"/>
      <c r="AO33" s="18"/>
      <c r="AP33" s="18"/>
      <c r="AR33" s="18"/>
    </row>
    <row r="34" spans="2:34" ht="24.75" customHeight="1">
      <c r="B34" s="19" t="s">
        <v>268</v>
      </c>
      <c r="C34" s="18" t="s">
        <v>310</v>
      </c>
      <c r="D34" s="19" t="s">
        <v>68</v>
      </c>
      <c r="E34" s="19" t="s">
        <v>29</v>
      </c>
      <c r="F34" s="51" t="s">
        <v>226</v>
      </c>
      <c r="G34" s="19" t="s">
        <v>30</v>
      </c>
      <c r="H34" s="19" t="s">
        <v>68</v>
      </c>
      <c r="I34" s="19" t="s">
        <v>68</v>
      </c>
      <c r="J34" s="19" t="s">
        <v>68</v>
      </c>
      <c r="K34" s="19" t="s">
        <v>68</v>
      </c>
      <c r="L34" s="19" t="s">
        <v>386</v>
      </c>
      <c r="M34" s="19" t="s">
        <v>68</v>
      </c>
      <c r="N34" s="19" t="s">
        <v>68</v>
      </c>
      <c r="O34" s="19" t="s">
        <v>36</v>
      </c>
      <c r="P34" s="19" t="s">
        <v>68</v>
      </c>
      <c r="Q34" s="19" t="s">
        <v>68</v>
      </c>
      <c r="R34" s="19" t="s">
        <v>68</v>
      </c>
      <c r="S34" s="19" t="s">
        <v>68</v>
      </c>
      <c r="T34" s="19" t="s">
        <v>68</v>
      </c>
      <c r="U34" s="19" t="s">
        <v>68</v>
      </c>
      <c r="V34" s="19" t="s">
        <v>1</v>
      </c>
      <c r="W34" s="19" t="s">
        <v>68</v>
      </c>
      <c r="X34" s="19" t="s">
        <v>68</v>
      </c>
      <c r="Y34" s="19" t="s">
        <v>358</v>
      </c>
      <c r="Z34" s="19" t="s">
        <v>156</v>
      </c>
      <c r="AA34" s="19" t="s">
        <v>2</v>
      </c>
      <c r="AB34" s="19" t="s">
        <v>3</v>
      </c>
      <c r="AC34" s="19" t="s">
        <v>339</v>
      </c>
      <c r="AD34" s="19" t="s">
        <v>5</v>
      </c>
      <c r="AE34" s="29" t="s">
        <v>157</v>
      </c>
      <c r="AF34" s="19" t="s">
        <v>340</v>
      </c>
      <c r="AG34" s="20" t="s">
        <v>344</v>
      </c>
      <c r="AH34" s="18" t="s">
        <v>68</v>
      </c>
    </row>
    <row r="35" spans="1:43" ht="24.75" customHeight="1">
      <c r="A35" s="46"/>
      <c r="B35" s="19" t="s">
        <v>269</v>
      </c>
      <c r="C35" s="18" t="s">
        <v>311</v>
      </c>
      <c r="D35" s="19" t="s">
        <v>68</v>
      </c>
      <c r="E35" s="19" t="s">
        <v>29</v>
      </c>
      <c r="F35" s="51" t="s">
        <v>226</v>
      </c>
      <c r="G35" s="19" t="s">
        <v>30</v>
      </c>
      <c r="H35" s="19" t="s">
        <v>68</v>
      </c>
      <c r="I35" s="19" t="s">
        <v>68</v>
      </c>
      <c r="J35" s="19" t="s">
        <v>68</v>
      </c>
      <c r="K35" s="19" t="s">
        <v>37</v>
      </c>
      <c r="L35" s="19" t="s">
        <v>386</v>
      </c>
      <c r="M35" s="19" t="s">
        <v>68</v>
      </c>
      <c r="N35" s="19" t="s">
        <v>68</v>
      </c>
      <c r="O35" s="19" t="s">
        <v>36</v>
      </c>
      <c r="P35" s="19" t="s">
        <v>68</v>
      </c>
      <c r="Q35" s="19" t="s">
        <v>68</v>
      </c>
      <c r="R35" s="19" t="s">
        <v>68</v>
      </c>
      <c r="S35" s="19" t="s">
        <v>68</v>
      </c>
      <c r="T35" s="19" t="s">
        <v>68</v>
      </c>
      <c r="U35" s="19" t="s">
        <v>68</v>
      </c>
      <c r="V35" s="19" t="s">
        <v>1</v>
      </c>
      <c r="W35" s="19" t="s">
        <v>68</v>
      </c>
      <c r="X35" s="19" t="s">
        <v>68</v>
      </c>
      <c r="Y35" s="19" t="s">
        <v>358</v>
      </c>
      <c r="Z35" s="19" t="s">
        <v>156</v>
      </c>
      <c r="AA35" s="19" t="s">
        <v>2</v>
      </c>
      <c r="AB35" s="19" t="s">
        <v>3</v>
      </c>
      <c r="AC35" s="19" t="s">
        <v>339</v>
      </c>
      <c r="AD35" s="19" t="s">
        <v>5</v>
      </c>
      <c r="AE35" s="29" t="s">
        <v>157</v>
      </c>
      <c r="AF35" s="19" t="s">
        <v>340</v>
      </c>
      <c r="AG35" s="20" t="s">
        <v>344</v>
      </c>
      <c r="AH35" s="18" t="s">
        <v>68</v>
      </c>
      <c r="AK35" s="35"/>
      <c r="AL35" s="14"/>
      <c r="AM35" s="41"/>
      <c r="AN35" s="41"/>
      <c r="AO35" s="41"/>
      <c r="AP35" s="41"/>
      <c r="AQ35" s="14"/>
    </row>
    <row r="36" spans="1:44" s="19" customFormat="1" ht="24.75" customHeight="1">
      <c r="A36" s="46"/>
      <c r="B36" s="19" t="s">
        <v>270</v>
      </c>
      <c r="C36" s="18" t="s">
        <v>312</v>
      </c>
      <c r="D36" s="19" t="s">
        <v>68</v>
      </c>
      <c r="E36" s="19" t="s">
        <v>29</v>
      </c>
      <c r="F36" s="51" t="s">
        <v>226</v>
      </c>
      <c r="G36" s="19" t="s">
        <v>30</v>
      </c>
      <c r="H36" s="19" t="s">
        <v>68</v>
      </c>
      <c r="I36" s="19" t="s">
        <v>68</v>
      </c>
      <c r="J36" s="19" t="s">
        <v>68</v>
      </c>
      <c r="K36" s="19" t="s">
        <v>68</v>
      </c>
      <c r="L36" s="19" t="s">
        <v>386</v>
      </c>
      <c r="M36" s="19" t="s">
        <v>68</v>
      </c>
      <c r="N36" s="19" t="s">
        <v>68</v>
      </c>
      <c r="O36" s="19" t="s">
        <v>39</v>
      </c>
      <c r="P36" s="19" t="s">
        <v>38</v>
      </c>
      <c r="Q36" s="19" t="s">
        <v>68</v>
      </c>
      <c r="R36" s="19" t="s">
        <v>68</v>
      </c>
      <c r="S36" s="19" t="s">
        <v>68</v>
      </c>
      <c r="T36" s="19" t="s">
        <v>68</v>
      </c>
      <c r="U36" s="19" t="s">
        <v>68</v>
      </c>
      <c r="V36" s="19" t="s">
        <v>1</v>
      </c>
      <c r="W36" s="19" t="s">
        <v>68</v>
      </c>
      <c r="X36" s="19" t="s">
        <v>68</v>
      </c>
      <c r="Y36" s="19" t="s">
        <v>358</v>
      </c>
      <c r="Z36" s="19" t="s">
        <v>156</v>
      </c>
      <c r="AA36" s="19" t="s">
        <v>2</v>
      </c>
      <c r="AB36" s="19" t="s">
        <v>3</v>
      </c>
      <c r="AC36" s="19" t="s">
        <v>339</v>
      </c>
      <c r="AD36" s="19" t="s">
        <v>5</v>
      </c>
      <c r="AE36" s="29" t="s">
        <v>157</v>
      </c>
      <c r="AF36" s="19" t="s">
        <v>340</v>
      </c>
      <c r="AG36" s="20" t="s">
        <v>344</v>
      </c>
      <c r="AH36" s="18" t="s">
        <v>68</v>
      </c>
      <c r="AI36" s="18"/>
      <c r="AL36" s="18"/>
      <c r="AO36" s="18"/>
      <c r="AP36" s="18"/>
      <c r="AR36" s="18"/>
    </row>
    <row r="37" spans="2:34" ht="24.75" customHeight="1">
      <c r="B37" s="19" t="s">
        <v>271</v>
      </c>
      <c r="C37" s="18" t="s">
        <v>313</v>
      </c>
      <c r="D37" s="19" t="s">
        <v>68</v>
      </c>
      <c r="E37" s="19" t="s">
        <v>29</v>
      </c>
      <c r="F37" s="51" t="s">
        <v>226</v>
      </c>
      <c r="G37" s="19" t="s">
        <v>30</v>
      </c>
      <c r="H37" s="19" t="s">
        <v>68</v>
      </c>
      <c r="I37" s="19" t="s">
        <v>68</v>
      </c>
      <c r="J37" s="19" t="s">
        <v>68</v>
      </c>
      <c r="K37" s="19" t="s">
        <v>68</v>
      </c>
      <c r="L37" s="19" t="s">
        <v>386</v>
      </c>
      <c r="M37" s="19" t="s">
        <v>68</v>
      </c>
      <c r="N37" s="19" t="s">
        <v>68</v>
      </c>
      <c r="O37" s="19" t="s">
        <v>40</v>
      </c>
      <c r="P37" s="19" t="s">
        <v>68</v>
      </c>
      <c r="Q37" s="19" t="s">
        <v>68</v>
      </c>
      <c r="R37" s="19" t="s">
        <v>68</v>
      </c>
      <c r="S37" s="19" t="s">
        <v>68</v>
      </c>
      <c r="T37" s="19" t="s">
        <v>68</v>
      </c>
      <c r="U37" s="19" t="s">
        <v>68</v>
      </c>
      <c r="V37" s="19" t="s">
        <v>1</v>
      </c>
      <c r="W37" s="19" t="s">
        <v>68</v>
      </c>
      <c r="X37" s="19" t="s">
        <v>68</v>
      </c>
      <c r="Y37" s="19" t="s">
        <v>358</v>
      </c>
      <c r="Z37" s="19" t="s">
        <v>156</v>
      </c>
      <c r="AA37" s="19" t="s">
        <v>2</v>
      </c>
      <c r="AB37" s="19" t="s">
        <v>3</v>
      </c>
      <c r="AC37" s="19" t="s">
        <v>339</v>
      </c>
      <c r="AD37" s="19" t="s">
        <v>5</v>
      </c>
      <c r="AE37" s="29" t="s">
        <v>157</v>
      </c>
      <c r="AF37" s="19" t="s">
        <v>340</v>
      </c>
      <c r="AG37" s="20" t="s">
        <v>344</v>
      </c>
      <c r="AH37" s="18" t="s">
        <v>68</v>
      </c>
    </row>
    <row r="38" spans="2:44" s="19" customFormat="1" ht="24.75" customHeight="1">
      <c r="B38" s="19" t="s">
        <v>272</v>
      </c>
      <c r="C38" s="18" t="s">
        <v>314</v>
      </c>
      <c r="D38" s="19" t="s">
        <v>68</v>
      </c>
      <c r="E38" s="19" t="s">
        <v>29</v>
      </c>
      <c r="F38" s="51" t="s">
        <v>226</v>
      </c>
      <c r="G38" s="19" t="s">
        <v>30</v>
      </c>
      <c r="H38" s="19" t="s">
        <v>68</v>
      </c>
      <c r="I38" s="19" t="s">
        <v>68</v>
      </c>
      <c r="J38" s="19" t="s">
        <v>68</v>
      </c>
      <c r="K38" s="19" t="s">
        <v>68</v>
      </c>
      <c r="L38" s="19" t="s">
        <v>386</v>
      </c>
      <c r="M38" s="19" t="s">
        <v>68</v>
      </c>
      <c r="N38" s="19" t="s">
        <v>68</v>
      </c>
      <c r="O38" s="19" t="s">
        <v>41</v>
      </c>
      <c r="P38" s="19" t="s">
        <v>68</v>
      </c>
      <c r="Q38" s="19" t="s">
        <v>68</v>
      </c>
      <c r="R38" s="19" t="s">
        <v>68</v>
      </c>
      <c r="S38" s="19" t="s">
        <v>68</v>
      </c>
      <c r="T38" s="19" t="s">
        <v>68</v>
      </c>
      <c r="U38" s="19" t="s">
        <v>68</v>
      </c>
      <c r="V38" s="19" t="s">
        <v>1</v>
      </c>
      <c r="W38" s="19" t="s">
        <v>68</v>
      </c>
      <c r="X38" s="19" t="s">
        <v>68</v>
      </c>
      <c r="Y38" s="19" t="s">
        <v>358</v>
      </c>
      <c r="Z38" s="19" t="s">
        <v>156</v>
      </c>
      <c r="AA38" s="19" t="s">
        <v>2</v>
      </c>
      <c r="AB38" s="19" t="s">
        <v>3</v>
      </c>
      <c r="AC38" s="19" t="s">
        <v>339</v>
      </c>
      <c r="AD38" s="19" t="s">
        <v>5</v>
      </c>
      <c r="AE38" s="29" t="s">
        <v>157</v>
      </c>
      <c r="AF38" s="19" t="s">
        <v>340</v>
      </c>
      <c r="AG38" s="20" t="s">
        <v>344</v>
      </c>
      <c r="AH38" s="18" t="s">
        <v>68</v>
      </c>
      <c r="AI38" s="18"/>
      <c r="AL38" s="18"/>
      <c r="AO38" s="18"/>
      <c r="AP38" s="18"/>
      <c r="AR38" s="18"/>
    </row>
    <row r="39" spans="1:34" ht="24.75" customHeight="1">
      <c r="A39" s="54"/>
      <c r="B39" s="19" t="s">
        <v>273</v>
      </c>
      <c r="C39" s="18" t="s">
        <v>315</v>
      </c>
      <c r="D39" s="19" t="s">
        <v>68</v>
      </c>
      <c r="E39" s="19" t="s">
        <v>29</v>
      </c>
      <c r="F39" s="51" t="s">
        <v>226</v>
      </c>
      <c r="G39" s="19" t="s">
        <v>30</v>
      </c>
      <c r="H39" s="18" t="s">
        <v>68</v>
      </c>
      <c r="I39" s="19" t="s">
        <v>42</v>
      </c>
      <c r="J39" s="19" t="s">
        <v>68</v>
      </c>
      <c r="K39" s="19" t="s">
        <v>6</v>
      </c>
      <c r="L39" s="19" t="s">
        <v>386</v>
      </c>
      <c r="M39" s="19" t="s">
        <v>68</v>
      </c>
      <c r="N39" s="19" t="s">
        <v>68</v>
      </c>
      <c r="O39" s="19" t="s">
        <v>27</v>
      </c>
      <c r="P39" s="19" t="s">
        <v>90</v>
      </c>
      <c r="Q39" s="19" t="s">
        <v>89</v>
      </c>
      <c r="R39" s="19" t="s">
        <v>68</v>
      </c>
      <c r="S39" s="19" t="s">
        <v>68</v>
      </c>
      <c r="T39" s="19" t="s">
        <v>68</v>
      </c>
      <c r="U39" s="19" t="s">
        <v>68</v>
      </c>
      <c r="V39" s="19" t="s">
        <v>1</v>
      </c>
      <c r="W39" s="19" t="s">
        <v>7</v>
      </c>
      <c r="X39" s="19" t="s">
        <v>12</v>
      </c>
      <c r="Y39" s="19" t="s">
        <v>358</v>
      </c>
      <c r="Z39" s="19" t="s">
        <v>156</v>
      </c>
      <c r="AA39" s="19" t="s">
        <v>2</v>
      </c>
      <c r="AB39" s="19" t="s">
        <v>3</v>
      </c>
      <c r="AC39" s="19" t="s">
        <v>339</v>
      </c>
      <c r="AD39" s="19" t="s">
        <v>5</v>
      </c>
      <c r="AE39" s="29" t="s">
        <v>85</v>
      </c>
      <c r="AF39" s="19" t="s">
        <v>357</v>
      </c>
      <c r="AG39" s="20" t="s">
        <v>344</v>
      </c>
      <c r="AH39" s="18" t="s">
        <v>68</v>
      </c>
    </row>
    <row r="40" spans="1:34" ht="24.75" customHeight="1">
      <c r="A40" s="54"/>
      <c r="B40" s="19" t="s">
        <v>274</v>
      </c>
      <c r="C40" s="18" t="s">
        <v>316</v>
      </c>
      <c r="D40" s="19" t="s">
        <v>68</v>
      </c>
      <c r="E40" s="19" t="s">
        <v>29</v>
      </c>
      <c r="F40" s="51" t="s">
        <v>226</v>
      </c>
      <c r="G40" s="19" t="s">
        <v>30</v>
      </c>
      <c r="H40" s="19" t="s">
        <v>68</v>
      </c>
      <c r="I40" s="19" t="s">
        <v>43</v>
      </c>
      <c r="J40" s="19" t="s">
        <v>68</v>
      </c>
      <c r="K40" s="19" t="s">
        <v>68</v>
      </c>
      <c r="L40" s="19" t="s">
        <v>386</v>
      </c>
      <c r="M40" s="19" t="s">
        <v>68</v>
      </c>
      <c r="N40" s="19" t="s">
        <v>68</v>
      </c>
      <c r="O40" s="19" t="s">
        <v>78</v>
      </c>
      <c r="P40" s="19" t="s">
        <v>78</v>
      </c>
      <c r="Q40" s="19" t="s">
        <v>78</v>
      </c>
      <c r="R40" s="19" t="s">
        <v>68</v>
      </c>
      <c r="S40" s="19" t="s">
        <v>68</v>
      </c>
      <c r="T40" s="19" t="s">
        <v>68</v>
      </c>
      <c r="U40" s="19" t="s">
        <v>68</v>
      </c>
      <c r="V40" s="19" t="s">
        <v>68</v>
      </c>
      <c r="W40" s="19" t="s">
        <v>68</v>
      </c>
      <c r="X40" s="19" t="s">
        <v>68</v>
      </c>
      <c r="Y40" s="19" t="s">
        <v>358</v>
      </c>
      <c r="Z40" s="19" t="s">
        <v>156</v>
      </c>
      <c r="AA40" s="19" t="s">
        <v>2</v>
      </c>
      <c r="AB40" s="19" t="s">
        <v>3</v>
      </c>
      <c r="AC40" s="19" t="s">
        <v>339</v>
      </c>
      <c r="AD40" s="19" t="s">
        <v>5</v>
      </c>
      <c r="AE40" s="29" t="s">
        <v>230</v>
      </c>
      <c r="AF40" s="19" t="s">
        <v>100</v>
      </c>
      <c r="AG40" s="20" t="s">
        <v>344</v>
      </c>
      <c r="AH40" s="18" t="s">
        <v>68</v>
      </c>
    </row>
    <row r="41" spans="1:34" ht="24.75" customHeight="1">
      <c r="A41" s="54"/>
      <c r="B41" s="19" t="s">
        <v>275</v>
      </c>
      <c r="C41" s="18" t="s">
        <v>317</v>
      </c>
      <c r="D41" s="19" t="s">
        <v>105</v>
      </c>
      <c r="E41" s="19" t="s">
        <v>29</v>
      </c>
      <c r="F41" s="51" t="s">
        <v>226</v>
      </c>
      <c r="G41" s="19" t="s">
        <v>30</v>
      </c>
      <c r="H41" s="19" t="s">
        <v>68</v>
      </c>
      <c r="I41" s="19" t="s">
        <v>0</v>
      </c>
      <c r="J41" s="19" t="s">
        <v>68</v>
      </c>
      <c r="K41" s="19" t="s">
        <v>68</v>
      </c>
      <c r="L41" s="19" t="s">
        <v>386</v>
      </c>
      <c r="M41" s="19" t="s">
        <v>68</v>
      </c>
      <c r="N41" s="19" t="s">
        <v>68</v>
      </c>
      <c r="O41" s="19" t="s">
        <v>47</v>
      </c>
      <c r="P41" s="19" t="s">
        <v>363</v>
      </c>
      <c r="Q41" s="19" t="s">
        <v>46</v>
      </c>
      <c r="R41" s="19" t="s">
        <v>68</v>
      </c>
      <c r="S41" s="19" t="s">
        <v>68</v>
      </c>
      <c r="T41" s="19" t="s">
        <v>68</v>
      </c>
      <c r="U41" s="19" t="s">
        <v>68</v>
      </c>
      <c r="V41" s="19" t="s">
        <v>68</v>
      </c>
      <c r="W41" s="19" t="s">
        <v>68</v>
      </c>
      <c r="X41" s="19" t="s">
        <v>68</v>
      </c>
      <c r="Y41" s="19" t="s">
        <v>358</v>
      </c>
      <c r="Z41" s="19" t="s">
        <v>156</v>
      </c>
      <c r="AA41" s="19" t="s">
        <v>2</v>
      </c>
      <c r="AB41" s="19" t="s">
        <v>3</v>
      </c>
      <c r="AC41" s="19" t="s">
        <v>339</v>
      </c>
      <c r="AD41" s="19" t="s">
        <v>5</v>
      </c>
      <c r="AE41" s="29" t="s">
        <v>155</v>
      </c>
      <c r="AF41" s="19" t="s">
        <v>340</v>
      </c>
      <c r="AG41" s="20" t="s">
        <v>344</v>
      </c>
      <c r="AH41" s="18" t="s">
        <v>68</v>
      </c>
    </row>
    <row r="42" spans="1:34" ht="24.75" customHeight="1">
      <c r="A42" s="46"/>
      <c r="B42" s="58" t="s">
        <v>276</v>
      </c>
      <c r="C42" s="58" t="s">
        <v>318</v>
      </c>
      <c r="D42" s="19" t="s">
        <v>152</v>
      </c>
      <c r="E42" s="19" t="s">
        <v>106</v>
      </c>
      <c r="F42" s="51" t="s">
        <v>228</v>
      </c>
      <c r="G42" s="19" t="s">
        <v>147</v>
      </c>
      <c r="H42" s="19" t="s">
        <v>8</v>
      </c>
      <c r="I42" s="19" t="s">
        <v>153</v>
      </c>
      <c r="J42" s="19" t="s">
        <v>98</v>
      </c>
      <c r="K42" s="19" t="s">
        <v>70</v>
      </c>
      <c r="L42" s="19" t="s">
        <v>386</v>
      </c>
      <c r="M42" s="19" t="s">
        <v>13</v>
      </c>
      <c r="N42" s="19" t="s">
        <v>20</v>
      </c>
      <c r="O42" s="19" t="s">
        <v>132</v>
      </c>
      <c r="P42" s="19" t="s">
        <v>148</v>
      </c>
      <c r="Q42" s="19" t="s">
        <v>154</v>
      </c>
      <c r="R42" s="19" t="s">
        <v>151</v>
      </c>
      <c r="S42" s="19" t="s">
        <v>231</v>
      </c>
      <c r="T42" s="19" t="s">
        <v>68</v>
      </c>
      <c r="U42" s="19" t="s">
        <v>68</v>
      </c>
      <c r="V42" s="19" t="s">
        <v>158</v>
      </c>
      <c r="W42" s="19" t="s">
        <v>149</v>
      </c>
      <c r="X42" s="19" t="s">
        <v>12</v>
      </c>
      <c r="Y42" s="19" t="s">
        <v>358</v>
      </c>
      <c r="Z42" s="19" t="s">
        <v>156</v>
      </c>
      <c r="AA42" s="19" t="s">
        <v>2</v>
      </c>
      <c r="AB42" s="19" t="s">
        <v>3</v>
      </c>
      <c r="AC42" s="19" t="s">
        <v>339</v>
      </c>
      <c r="AD42" s="19" t="s">
        <v>5</v>
      </c>
      <c r="AE42" s="29" t="s">
        <v>150</v>
      </c>
      <c r="AF42" s="19" t="s">
        <v>340</v>
      </c>
      <c r="AG42" s="20" t="s">
        <v>344</v>
      </c>
      <c r="AH42" s="19" t="s">
        <v>82</v>
      </c>
    </row>
    <row r="43" spans="1:43" ht="24.75" customHeight="1">
      <c r="A43" s="46"/>
      <c r="B43" s="19" t="s">
        <v>277</v>
      </c>
      <c r="C43" s="18" t="s">
        <v>319</v>
      </c>
      <c r="D43" s="19" t="s">
        <v>68</v>
      </c>
      <c r="E43" s="19" t="s">
        <v>33</v>
      </c>
      <c r="F43" s="51" t="s">
        <v>226</v>
      </c>
      <c r="G43" s="19" t="s">
        <v>30</v>
      </c>
      <c r="H43" s="19" t="s">
        <v>68</v>
      </c>
      <c r="I43" s="19" t="s">
        <v>68</v>
      </c>
      <c r="J43" s="19" t="s">
        <v>68</v>
      </c>
      <c r="K43" s="19" t="s">
        <v>68</v>
      </c>
      <c r="L43" s="19" t="s">
        <v>386</v>
      </c>
      <c r="M43" s="19" t="s">
        <v>68</v>
      </c>
      <c r="N43" s="19" t="s">
        <v>68</v>
      </c>
      <c r="O43" s="19" t="s">
        <v>31</v>
      </c>
      <c r="P43" s="19" t="s">
        <v>32</v>
      </c>
      <c r="Q43" s="19" t="s">
        <v>30</v>
      </c>
      <c r="R43" s="19" t="s">
        <v>34</v>
      </c>
      <c r="S43" s="19" t="s">
        <v>68</v>
      </c>
      <c r="T43" s="19" t="s">
        <v>68</v>
      </c>
      <c r="U43" s="19" t="s">
        <v>68</v>
      </c>
      <c r="V43" s="19" t="s">
        <v>68</v>
      </c>
      <c r="W43" s="19" t="s">
        <v>68</v>
      </c>
      <c r="X43" s="19" t="s">
        <v>68</v>
      </c>
      <c r="Y43" s="19" t="s">
        <v>358</v>
      </c>
      <c r="Z43" s="19" t="s">
        <v>156</v>
      </c>
      <c r="AA43" s="19" t="s">
        <v>2</v>
      </c>
      <c r="AB43" s="19" t="s">
        <v>3</v>
      </c>
      <c r="AC43" s="19" t="s">
        <v>339</v>
      </c>
      <c r="AD43" s="19" t="s">
        <v>5</v>
      </c>
      <c r="AE43" s="29" t="s">
        <v>157</v>
      </c>
      <c r="AF43" s="19" t="s">
        <v>340</v>
      </c>
      <c r="AG43" s="20" t="s">
        <v>344</v>
      </c>
      <c r="AH43" s="18" t="s">
        <v>68</v>
      </c>
      <c r="AK43" s="35"/>
      <c r="AL43" s="55"/>
      <c r="AM43" s="41"/>
      <c r="AN43" s="41"/>
      <c r="AO43" s="41"/>
      <c r="AP43" s="41"/>
      <c r="AQ43" s="14"/>
    </row>
    <row r="44" spans="2:34" ht="24.75" customHeight="1">
      <c r="B44" s="19" t="s">
        <v>278</v>
      </c>
      <c r="C44" s="19" t="s">
        <v>320</v>
      </c>
      <c r="D44" s="19" t="s">
        <v>68</v>
      </c>
      <c r="E44" s="19" t="s">
        <v>33</v>
      </c>
      <c r="F44" s="51" t="s">
        <v>227</v>
      </c>
      <c r="G44" s="19" t="s">
        <v>30</v>
      </c>
      <c r="H44" s="19" t="s">
        <v>68</v>
      </c>
      <c r="I44" s="19" t="s">
        <v>68</v>
      </c>
      <c r="J44" s="19" t="s">
        <v>68</v>
      </c>
      <c r="K44" s="19" t="s">
        <v>68</v>
      </c>
      <c r="L44" s="19" t="s">
        <v>386</v>
      </c>
      <c r="M44" s="19" t="s">
        <v>68</v>
      </c>
      <c r="N44" s="19" t="s">
        <v>68</v>
      </c>
      <c r="O44" s="19" t="s">
        <v>31</v>
      </c>
      <c r="P44" s="19" t="s">
        <v>32</v>
      </c>
      <c r="Q44" s="19" t="s">
        <v>30</v>
      </c>
      <c r="R44" s="19" t="s">
        <v>34</v>
      </c>
      <c r="S44" s="19" t="s">
        <v>68</v>
      </c>
      <c r="T44" s="19" t="s">
        <v>68</v>
      </c>
      <c r="U44" s="19" t="s">
        <v>68</v>
      </c>
      <c r="V44" s="19" t="s">
        <v>68</v>
      </c>
      <c r="W44" s="19" t="s">
        <v>7</v>
      </c>
      <c r="X44" s="19" t="s">
        <v>12</v>
      </c>
      <c r="Y44" s="19" t="s">
        <v>358</v>
      </c>
      <c r="Z44" s="19" t="s">
        <v>156</v>
      </c>
      <c r="AA44" s="19" t="s">
        <v>2</v>
      </c>
      <c r="AB44" s="19" t="s">
        <v>3</v>
      </c>
      <c r="AC44" s="19" t="s">
        <v>339</v>
      </c>
      <c r="AD44" s="19" t="s">
        <v>5</v>
      </c>
      <c r="AE44" s="29" t="s">
        <v>157</v>
      </c>
      <c r="AF44" s="19" t="s">
        <v>340</v>
      </c>
      <c r="AG44" s="20" t="s">
        <v>344</v>
      </c>
      <c r="AH44" s="18" t="s">
        <v>68</v>
      </c>
    </row>
    <row r="45" spans="1:34" ht="24.75" customHeight="1">
      <c r="A45" s="14"/>
      <c r="B45" s="19" t="s">
        <v>279</v>
      </c>
      <c r="C45" s="19" t="s">
        <v>321</v>
      </c>
      <c r="D45" s="19" t="s">
        <v>68</v>
      </c>
      <c r="E45" s="19" t="s">
        <v>33</v>
      </c>
      <c r="F45" s="51" t="s">
        <v>227</v>
      </c>
      <c r="G45" s="19" t="s">
        <v>30</v>
      </c>
      <c r="H45" s="19" t="s">
        <v>68</v>
      </c>
      <c r="I45" s="19" t="s">
        <v>68</v>
      </c>
      <c r="J45" s="19" t="s">
        <v>68</v>
      </c>
      <c r="K45" s="19" t="s">
        <v>68</v>
      </c>
      <c r="L45" s="19" t="s">
        <v>386</v>
      </c>
      <c r="M45" s="19" t="s">
        <v>68</v>
      </c>
      <c r="N45" s="19" t="s">
        <v>68</v>
      </c>
      <c r="O45" s="19" t="s">
        <v>31</v>
      </c>
      <c r="P45" s="19" t="s">
        <v>32</v>
      </c>
      <c r="Q45" s="19" t="s">
        <v>30</v>
      </c>
      <c r="R45" s="19" t="s">
        <v>34</v>
      </c>
      <c r="S45" s="19" t="s">
        <v>68</v>
      </c>
      <c r="T45" s="19" t="s">
        <v>68</v>
      </c>
      <c r="U45" s="19" t="s">
        <v>68</v>
      </c>
      <c r="V45" s="19" t="s">
        <v>68</v>
      </c>
      <c r="W45" s="19" t="s">
        <v>7</v>
      </c>
      <c r="X45" s="19" t="s">
        <v>12</v>
      </c>
      <c r="Y45" s="19" t="s">
        <v>358</v>
      </c>
      <c r="Z45" s="19" t="s">
        <v>156</v>
      </c>
      <c r="AA45" s="19" t="s">
        <v>2</v>
      </c>
      <c r="AB45" s="19" t="s">
        <v>3</v>
      </c>
      <c r="AC45" s="19" t="s">
        <v>339</v>
      </c>
      <c r="AD45" s="19" t="s">
        <v>5</v>
      </c>
      <c r="AE45" s="29" t="s">
        <v>157</v>
      </c>
      <c r="AF45" s="19" t="s">
        <v>357</v>
      </c>
      <c r="AG45" s="20" t="s">
        <v>344</v>
      </c>
      <c r="AH45" s="18" t="s">
        <v>68</v>
      </c>
    </row>
    <row r="46" spans="2:34" ht="24.75" customHeight="1">
      <c r="B46" s="19" t="s">
        <v>280</v>
      </c>
      <c r="C46" s="19" t="s">
        <v>322</v>
      </c>
      <c r="D46" s="19" t="s">
        <v>68</v>
      </c>
      <c r="E46" s="19" t="s">
        <v>33</v>
      </c>
      <c r="F46" s="51" t="s">
        <v>227</v>
      </c>
      <c r="G46" s="19" t="s">
        <v>30</v>
      </c>
      <c r="H46" s="19" t="s">
        <v>68</v>
      </c>
      <c r="I46" s="19" t="s">
        <v>68</v>
      </c>
      <c r="J46" s="19" t="s">
        <v>68</v>
      </c>
      <c r="K46" s="19" t="s">
        <v>68</v>
      </c>
      <c r="L46" s="19" t="s">
        <v>386</v>
      </c>
      <c r="M46" s="19" t="s">
        <v>68</v>
      </c>
      <c r="N46" s="19" t="s">
        <v>68</v>
      </c>
      <c r="O46" s="19" t="s">
        <v>31</v>
      </c>
      <c r="P46" s="19" t="s">
        <v>32</v>
      </c>
      <c r="Q46" s="19" t="s">
        <v>30</v>
      </c>
      <c r="R46" s="19" t="s">
        <v>34</v>
      </c>
      <c r="S46" s="19" t="s">
        <v>210</v>
      </c>
      <c r="T46" s="19" t="s">
        <v>211</v>
      </c>
      <c r="U46" s="19" t="s">
        <v>68</v>
      </c>
      <c r="V46" s="19" t="s">
        <v>68</v>
      </c>
      <c r="W46" s="19" t="s">
        <v>7</v>
      </c>
      <c r="X46" s="19" t="s">
        <v>12</v>
      </c>
      <c r="Y46" s="19" t="s">
        <v>358</v>
      </c>
      <c r="Z46" s="19" t="s">
        <v>156</v>
      </c>
      <c r="AA46" s="19" t="s">
        <v>2</v>
      </c>
      <c r="AB46" s="19" t="s">
        <v>3</v>
      </c>
      <c r="AC46" s="19" t="s">
        <v>339</v>
      </c>
      <c r="AD46" s="19" t="s">
        <v>5</v>
      </c>
      <c r="AE46" s="29" t="s">
        <v>205</v>
      </c>
      <c r="AF46" s="19" t="s">
        <v>340</v>
      </c>
      <c r="AG46" s="20" t="s">
        <v>344</v>
      </c>
      <c r="AH46" s="18" t="s">
        <v>68</v>
      </c>
    </row>
    <row r="47" spans="2:34" ht="24.75" customHeight="1">
      <c r="B47" s="19" t="s">
        <v>281</v>
      </c>
      <c r="C47" s="19" t="s">
        <v>323</v>
      </c>
      <c r="D47" s="19" t="s">
        <v>68</v>
      </c>
      <c r="E47" s="19" t="s">
        <v>33</v>
      </c>
      <c r="F47" s="51" t="s">
        <v>227</v>
      </c>
      <c r="G47" s="19" t="s">
        <v>30</v>
      </c>
      <c r="H47" s="19" t="s">
        <v>68</v>
      </c>
      <c r="I47" s="19" t="s">
        <v>68</v>
      </c>
      <c r="J47" s="19" t="s">
        <v>68</v>
      </c>
      <c r="K47" s="19" t="s">
        <v>68</v>
      </c>
      <c r="L47" s="19" t="s">
        <v>386</v>
      </c>
      <c r="M47" s="19" t="s">
        <v>68</v>
      </c>
      <c r="N47" s="19" t="s">
        <v>68</v>
      </c>
      <c r="O47" s="19" t="s">
        <v>31</v>
      </c>
      <c r="P47" s="19" t="s">
        <v>32</v>
      </c>
      <c r="Q47" s="19" t="s">
        <v>30</v>
      </c>
      <c r="R47" s="19" t="s">
        <v>34</v>
      </c>
      <c r="S47" s="19" t="s">
        <v>210</v>
      </c>
      <c r="T47" s="19" t="s">
        <v>211</v>
      </c>
      <c r="U47" s="19" t="s">
        <v>68</v>
      </c>
      <c r="V47" s="19" t="s">
        <v>68</v>
      </c>
      <c r="W47" s="19" t="s">
        <v>7</v>
      </c>
      <c r="X47" s="19" t="s">
        <v>12</v>
      </c>
      <c r="Y47" s="19" t="s">
        <v>358</v>
      </c>
      <c r="Z47" s="19" t="s">
        <v>156</v>
      </c>
      <c r="AA47" s="19" t="s">
        <v>2</v>
      </c>
      <c r="AB47" s="19" t="s">
        <v>3</v>
      </c>
      <c r="AC47" s="19" t="s">
        <v>339</v>
      </c>
      <c r="AD47" s="19" t="s">
        <v>5</v>
      </c>
      <c r="AE47" s="29" t="s">
        <v>206</v>
      </c>
      <c r="AF47" s="19" t="s">
        <v>340</v>
      </c>
      <c r="AG47" s="20" t="s">
        <v>344</v>
      </c>
      <c r="AH47" s="18" t="s">
        <v>68</v>
      </c>
    </row>
    <row r="48" spans="1:35" s="61" customFormat="1" ht="24.75" customHeight="1">
      <c r="A48" s="60"/>
      <c r="B48" s="19" t="s">
        <v>282</v>
      </c>
      <c r="C48" s="19" t="s">
        <v>324</v>
      </c>
      <c r="D48" s="19" t="s">
        <v>68</v>
      </c>
      <c r="E48" s="19" t="s">
        <v>33</v>
      </c>
      <c r="F48" s="51" t="s">
        <v>227</v>
      </c>
      <c r="G48" s="19" t="s">
        <v>30</v>
      </c>
      <c r="H48" s="19" t="s">
        <v>68</v>
      </c>
      <c r="I48" s="19" t="s">
        <v>68</v>
      </c>
      <c r="J48" s="19" t="s">
        <v>68</v>
      </c>
      <c r="K48" s="19" t="s">
        <v>68</v>
      </c>
      <c r="L48" s="19" t="s">
        <v>386</v>
      </c>
      <c r="M48" s="19" t="s">
        <v>68</v>
      </c>
      <c r="N48" s="19" t="s">
        <v>68</v>
      </c>
      <c r="O48" s="19" t="s">
        <v>31</v>
      </c>
      <c r="P48" s="19" t="s">
        <v>32</v>
      </c>
      <c r="Q48" s="19" t="s">
        <v>30</v>
      </c>
      <c r="R48" s="19" t="s">
        <v>34</v>
      </c>
      <c r="S48" s="19" t="s">
        <v>68</v>
      </c>
      <c r="T48" s="19" t="s">
        <v>211</v>
      </c>
      <c r="U48" s="19" t="s">
        <v>68</v>
      </c>
      <c r="V48" s="19" t="s">
        <v>68</v>
      </c>
      <c r="W48" s="19" t="s">
        <v>7</v>
      </c>
      <c r="X48" s="19" t="s">
        <v>12</v>
      </c>
      <c r="Y48" s="19" t="s">
        <v>358</v>
      </c>
      <c r="Z48" s="19" t="s">
        <v>156</v>
      </c>
      <c r="AA48" s="19" t="s">
        <v>2</v>
      </c>
      <c r="AB48" s="19" t="s">
        <v>3</v>
      </c>
      <c r="AC48" s="19" t="s">
        <v>339</v>
      </c>
      <c r="AD48" s="19" t="s">
        <v>5</v>
      </c>
      <c r="AE48" s="29" t="s">
        <v>204</v>
      </c>
      <c r="AF48" s="19" t="s">
        <v>340</v>
      </c>
      <c r="AG48" s="20" t="s">
        <v>344</v>
      </c>
      <c r="AH48" s="18" t="s">
        <v>68</v>
      </c>
      <c r="AI48" s="18"/>
    </row>
    <row r="49" spans="1:35" s="61" customFormat="1" ht="24.75" customHeight="1">
      <c r="A49" s="60"/>
      <c r="B49" s="19" t="s">
        <v>283</v>
      </c>
      <c r="C49" s="18" t="s">
        <v>325</v>
      </c>
      <c r="D49" s="19" t="s">
        <v>68</v>
      </c>
      <c r="E49" s="19" t="s">
        <v>29</v>
      </c>
      <c r="F49" s="51" t="s">
        <v>226</v>
      </c>
      <c r="G49" s="19" t="s">
        <v>30</v>
      </c>
      <c r="H49" s="19" t="s">
        <v>68</v>
      </c>
      <c r="I49" s="19" t="s">
        <v>68</v>
      </c>
      <c r="J49" s="19" t="s">
        <v>68</v>
      </c>
      <c r="K49" s="19" t="s">
        <v>68</v>
      </c>
      <c r="L49" s="19" t="s">
        <v>386</v>
      </c>
      <c r="M49" s="19" t="s">
        <v>68</v>
      </c>
      <c r="N49" s="19" t="s">
        <v>68</v>
      </c>
      <c r="O49" s="19" t="s">
        <v>35</v>
      </c>
      <c r="P49" s="19" t="s">
        <v>68</v>
      </c>
      <c r="Q49" s="19" t="s">
        <v>68</v>
      </c>
      <c r="R49" s="19" t="s">
        <v>34</v>
      </c>
      <c r="S49" s="19" t="s">
        <v>68</v>
      </c>
      <c r="T49" s="19" t="s">
        <v>68</v>
      </c>
      <c r="U49" s="19" t="s">
        <v>68</v>
      </c>
      <c r="V49" s="19" t="s">
        <v>68</v>
      </c>
      <c r="W49" s="19" t="s">
        <v>7</v>
      </c>
      <c r="X49" s="19" t="s">
        <v>12</v>
      </c>
      <c r="Y49" s="19" t="s">
        <v>358</v>
      </c>
      <c r="Z49" s="19" t="s">
        <v>156</v>
      </c>
      <c r="AA49" s="19" t="s">
        <v>2</v>
      </c>
      <c r="AB49" s="19" t="s">
        <v>3</v>
      </c>
      <c r="AC49" s="19" t="s">
        <v>339</v>
      </c>
      <c r="AD49" s="19" t="s">
        <v>5</v>
      </c>
      <c r="AE49" s="29" t="s">
        <v>157</v>
      </c>
      <c r="AF49" s="19" t="s">
        <v>340</v>
      </c>
      <c r="AG49" s="20" t="s">
        <v>344</v>
      </c>
      <c r="AH49" s="18" t="s">
        <v>68</v>
      </c>
      <c r="AI49" s="18"/>
    </row>
    <row r="50" spans="1:35" s="61" customFormat="1" ht="24.75" customHeight="1">
      <c r="A50" s="60"/>
      <c r="B50" s="56" t="s">
        <v>284</v>
      </c>
      <c r="C50" s="18" t="s">
        <v>326</v>
      </c>
      <c r="D50" s="19" t="s">
        <v>68</v>
      </c>
      <c r="E50" s="19" t="s">
        <v>29</v>
      </c>
      <c r="F50" s="51" t="s">
        <v>226</v>
      </c>
      <c r="G50" s="19" t="s">
        <v>30</v>
      </c>
      <c r="H50" s="19" t="s">
        <v>68</v>
      </c>
      <c r="I50" s="19" t="s">
        <v>229</v>
      </c>
      <c r="J50" s="19" t="s">
        <v>68</v>
      </c>
      <c r="K50" s="19" t="s">
        <v>68</v>
      </c>
      <c r="L50" s="19" t="s">
        <v>386</v>
      </c>
      <c r="M50" s="19" t="s">
        <v>68</v>
      </c>
      <c r="N50" s="19" t="s">
        <v>68</v>
      </c>
      <c r="O50" s="19" t="s">
        <v>68</v>
      </c>
      <c r="P50" s="19" t="s">
        <v>24</v>
      </c>
      <c r="Q50" s="19" t="s">
        <v>25</v>
      </c>
      <c r="R50" s="19" t="s">
        <v>68</v>
      </c>
      <c r="S50" s="19" t="s">
        <v>68</v>
      </c>
      <c r="T50" s="19" t="s">
        <v>68</v>
      </c>
      <c r="U50" s="19" t="s">
        <v>68</v>
      </c>
      <c r="V50" s="19" t="s">
        <v>68</v>
      </c>
      <c r="W50" s="19" t="s">
        <v>7</v>
      </c>
      <c r="X50" s="19" t="s">
        <v>12</v>
      </c>
      <c r="Y50" s="19" t="s">
        <v>358</v>
      </c>
      <c r="Z50" s="19" t="s">
        <v>156</v>
      </c>
      <c r="AA50" s="19" t="s">
        <v>2</v>
      </c>
      <c r="AB50" s="19" t="s">
        <v>3</v>
      </c>
      <c r="AC50" s="19" t="s">
        <v>339</v>
      </c>
      <c r="AD50" s="19" t="s">
        <v>5</v>
      </c>
      <c r="AE50" s="19" t="s">
        <v>157</v>
      </c>
      <c r="AF50" s="19" t="s">
        <v>340</v>
      </c>
      <c r="AG50" s="20" t="s">
        <v>344</v>
      </c>
      <c r="AH50" s="18" t="s">
        <v>68</v>
      </c>
      <c r="AI50" s="18"/>
    </row>
    <row r="51" spans="1:36" s="61" customFormat="1" ht="24.75" customHeight="1">
      <c r="A51" s="60"/>
      <c r="B51" s="19" t="s">
        <v>285</v>
      </c>
      <c r="C51" s="19" t="s">
        <v>327</v>
      </c>
      <c r="D51" s="19" t="s">
        <v>68</v>
      </c>
      <c r="E51" s="19" t="s">
        <v>29</v>
      </c>
      <c r="F51" s="51" t="s">
        <v>226</v>
      </c>
      <c r="G51" s="19" t="s">
        <v>30</v>
      </c>
      <c r="H51" s="18" t="s">
        <v>68</v>
      </c>
      <c r="I51" s="19" t="s">
        <v>22</v>
      </c>
      <c r="J51" s="19" t="s">
        <v>68</v>
      </c>
      <c r="K51" s="18" t="s">
        <v>68</v>
      </c>
      <c r="L51" s="19" t="s">
        <v>385</v>
      </c>
      <c r="M51" s="19" t="s">
        <v>68</v>
      </c>
      <c r="N51" s="19" t="s">
        <v>68</v>
      </c>
      <c r="O51" s="19" t="s">
        <v>23</v>
      </c>
      <c r="P51" s="19" t="s">
        <v>24</v>
      </c>
      <c r="Q51" s="19" t="s">
        <v>25</v>
      </c>
      <c r="R51" s="19" t="s">
        <v>26</v>
      </c>
      <c r="S51" s="19" t="s">
        <v>219</v>
      </c>
      <c r="T51" s="19" t="s">
        <v>68</v>
      </c>
      <c r="U51" s="19" t="s">
        <v>68</v>
      </c>
      <c r="V51" s="19" t="s">
        <v>68</v>
      </c>
      <c r="W51" s="19" t="s">
        <v>7</v>
      </c>
      <c r="X51" s="19" t="s">
        <v>12</v>
      </c>
      <c r="Y51" s="19" t="s">
        <v>358</v>
      </c>
      <c r="Z51" s="19" t="s">
        <v>156</v>
      </c>
      <c r="AA51" s="19" t="s">
        <v>2</v>
      </c>
      <c r="AB51" s="19" t="s">
        <v>3</v>
      </c>
      <c r="AC51" s="19" t="s">
        <v>339</v>
      </c>
      <c r="AD51" s="19" t="s">
        <v>5</v>
      </c>
      <c r="AE51" s="29" t="s">
        <v>195</v>
      </c>
      <c r="AF51" s="19" t="s">
        <v>340</v>
      </c>
      <c r="AG51" s="20" t="s">
        <v>344</v>
      </c>
      <c r="AH51" s="18" t="s">
        <v>82</v>
      </c>
      <c r="AI51" s="18"/>
      <c r="AJ51" s="18"/>
    </row>
    <row r="52" spans="1:35" s="19" customFormat="1" ht="24.75" customHeight="1">
      <c r="A52" s="60"/>
      <c r="B52" s="19" t="s">
        <v>351</v>
      </c>
      <c r="C52" s="19" t="s">
        <v>343</v>
      </c>
      <c r="D52" s="19" t="s">
        <v>68</v>
      </c>
      <c r="E52" s="19" t="s">
        <v>29</v>
      </c>
      <c r="F52" s="51" t="s">
        <v>226</v>
      </c>
      <c r="G52" s="19" t="s">
        <v>30</v>
      </c>
      <c r="H52" s="19" t="s">
        <v>68</v>
      </c>
      <c r="I52" s="19" t="s">
        <v>22</v>
      </c>
      <c r="J52" s="19" t="s">
        <v>68</v>
      </c>
      <c r="K52" s="19" t="s">
        <v>68</v>
      </c>
      <c r="L52" s="19" t="s">
        <v>385</v>
      </c>
      <c r="M52" s="19" t="s">
        <v>68</v>
      </c>
      <c r="N52" s="19" t="s">
        <v>68</v>
      </c>
      <c r="O52" s="19" t="s">
        <v>68</v>
      </c>
      <c r="P52" s="19" t="s">
        <v>68</v>
      </c>
      <c r="Q52" s="19" t="s">
        <v>68</v>
      </c>
      <c r="R52" s="19" t="s">
        <v>68</v>
      </c>
      <c r="S52" s="19" t="s">
        <v>68</v>
      </c>
      <c r="T52" s="19" t="s">
        <v>68</v>
      </c>
      <c r="U52" s="19" t="s">
        <v>68</v>
      </c>
      <c r="V52" s="19" t="s">
        <v>68</v>
      </c>
      <c r="W52" s="19" t="s">
        <v>7</v>
      </c>
      <c r="X52" s="19" t="s">
        <v>12</v>
      </c>
      <c r="Y52" s="19" t="s">
        <v>358</v>
      </c>
      <c r="Z52" s="19" t="s">
        <v>156</v>
      </c>
      <c r="AA52" s="19" t="s">
        <v>2</v>
      </c>
      <c r="AB52" s="19" t="s">
        <v>3</v>
      </c>
      <c r="AC52" s="19" t="s">
        <v>339</v>
      </c>
      <c r="AD52" s="19" t="s">
        <v>5</v>
      </c>
      <c r="AE52" s="19" t="s">
        <v>349</v>
      </c>
      <c r="AF52" s="19" t="s">
        <v>340</v>
      </c>
      <c r="AG52" s="20" t="s">
        <v>344</v>
      </c>
      <c r="AH52" s="19" t="s">
        <v>82</v>
      </c>
      <c r="AI52" s="18"/>
    </row>
    <row r="53" spans="1:34" s="82" customFormat="1" ht="24.75" customHeight="1">
      <c r="A53" s="60"/>
      <c r="B53" s="82" t="s">
        <v>355</v>
      </c>
      <c r="C53" s="82" t="s">
        <v>354</v>
      </c>
      <c r="D53" s="19" t="s">
        <v>193</v>
      </c>
      <c r="E53" s="19" t="s">
        <v>29</v>
      </c>
      <c r="F53" s="58" t="s">
        <v>226</v>
      </c>
      <c r="G53" s="19" t="s">
        <v>30</v>
      </c>
      <c r="H53" s="19" t="s">
        <v>8</v>
      </c>
      <c r="I53" s="19" t="s">
        <v>0</v>
      </c>
      <c r="J53" s="19" t="s">
        <v>98</v>
      </c>
      <c r="K53" s="19" t="s">
        <v>70</v>
      </c>
      <c r="L53" s="19" t="s">
        <v>386</v>
      </c>
      <c r="M53" s="19" t="s">
        <v>334</v>
      </c>
      <c r="N53" s="19" t="s">
        <v>20</v>
      </c>
      <c r="O53" s="19" t="s">
        <v>68</v>
      </c>
      <c r="P53" s="19" t="s">
        <v>68</v>
      </c>
      <c r="Q53" s="19" t="s">
        <v>68</v>
      </c>
      <c r="R53" s="19" t="s">
        <v>68</v>
      </c>
      <c r="S53" s="19" t="s">
        <v>68</v>
      </c>
      <c r="T53" s="19" t="s">
        <v>68</v>
      </c>
      <c r="U53" s="19" t="s">
        <v>68</v>
      </c>
      <c r="V53" s="19" t="s">
        <v>68</v>
      </c>
      <c r="W53" s="19" t="s">
        <v>7</v>
      </c>
      <c r="X53" s="19" t="s">
        <v>12</v>
      </c>
      <c r="Y53" s="19" t="s">
        <v>358</v>
      </c>
      <c r="Z53" s="19" t="s">
        <v>156</v>
      </c>
      <c r="AA53" s="19" t="s">
        <v>2</v>
      </c>
      <c r="AB53" s="19" t="s">
        <v>3</v>
      </c>
      <c r="AC53" s="19" t="s">
        <v>339</v>
      </c>
      <c r="AD53" s="19" t="s">
        <v>5</v>
      </c>
      <c r="AE53" s="29" t="s">
        <v>157</v>
      </c>
      <c r="AF53" s="19" t="s">
        <v>340</v>
      </c>
      <c r="AG53" s="20" t="s">
        <v>344</v>
      </c>
      <c r="AH53" s="18" t="s">
        <v>68</v>
      </c>
    </row>
    <row r="54" spans="1:35" s="19" customFormat="1" ht="24.75" customHeight="1">
      <c r="A54" s="60"/>
      <c r="B54" s="64" t="s">
        <v>353</v>
      </c>
      <c r="C54" s="64" t="s">
        <v>341</v>
      </c>
      <c r="D54" s="64" t="s">
        <v>342</v>
      </c>
      <c r="E54" s="64" t="s">
        <v>342</v>
      </c>
      <c r="F54" s="64" t="s">
        <v>342</v>
      </c>
      <c r="G54" s="64" t="s">
        <v>342</v>
      </c>
      <c r="H54" s="64" t="s">
        <v>342</v>
      </c>
      <c r="I54" s="64" t="s">
        <v>342</v>
      </c>
      <c r="J54" s="64" t="s">
        <v>342</v>
      </c>
      <c r="K54" s="64" t="s">
        <v>342</v>
      </c>
      <c r="L54" s="19" t="s">
        <v>68</v>
      </c>
      <c r="M54" s="64" t="s">
        <v>342</v>
      </c>
      <c r="N54" s="19" t="s">
        <v>342</v>
      </c>
      <c r="O54" s="64" t="s">
        <v>342</v>
      </c>
      <c r="P54" s="64" t="s">
        <v>342</v>
      </c>
      <c r="Q54" s="64" t="s">
        <v>342</v>
      </c>
      <c r="R54" s="64" t="s">
        <v>342</v>
      </c>
      <c r="S54" s="64" t="s">
        <v>342</v>
      </c>
      <c r="T54" s="64" t="s">
        <v>342</v>
      </c>
      <c r="U54" s="64" t="s">
        <v>342</v>
      </c>
      <c r="V54" s="64" t="s">
        <v>342</v>
      </c>
      <c r="W54" s="64" t="s">
        <v>342</v>
      </c>
      <c r="X54" s="64" t="s">
        <v>342</v>
      </c>
      <c r="Y54" s="19" t="s">
        <v>358</v>
      </c>
      <c r="Z54" s="64" t="s">
        <v>342</v>
      </c>
      <c r="AA54" s="64" t="s">
        <v>342</v>
      </c>
      <c r="AB54" s="64" t="s">
        <v>342</v>
      </c>
      <c r="AC54" s="64" t="s">
        <v>342</v>
      </c>
      <c r="AD54" s="64" t="s">
        <v>342</v>
      </c>
      <c r="AE54" s="64" t="s">
        <v>342</v>
      </c>
      <c r="AF54" s="64" t="s">
        <v>342</v>
      </c>
      <c r="AG54" s="64" t="s">
        <v>342</v>
      </c>
      <c r="AH54" s="64" t="s">
        <v>342</v>
      </c>
      <c r="AI54" s="64"/>
    </row>
    <row r="55" spans="1:35" ht="24.75" customHeight="1">
      <c r="A55" s="1" t="s">
        <v>10</v>
      </c>
      <c r="B55" s="64" t="s">
        <v>352</v>
      </c>
      <c r="C55" s="64" t="s">
        <v>328</v>
      </c>
      <c r="D55" s="64" t="s">
        <v>68</v>
      </c>
      <c r="E55" s="64" t="s">
        <v>29</v>
      </c>
      <c r="F55" s="65" t="s">
        <v>226</v>
      </c>
      <c r="G55" s="64" t="s">
        <v>30</v>
      </c>
      <c r="H55" s="64" t="s">
        <v>68</v>
      </c>
      <c r="I55" s="64" t="s">
        <v>0</v>
      </c>
      <c r="J55" s="64" t="s">
        <v>98</v>
      </c>
      <c r="K55" s="64" t="s">
        <v>70</v>
      </c>
      <c r="L55" s="19" t="s">
        <v>45</v>
      </c>
      <c r="M55" s="64" t="s">
        <v>13</v>
      </c>
      <c r="N55" s="19" t="s">
        <v>20</v>
      </c>
      <c r="O55" s="64" t="s">
        <v>94</v>
      </c>
      <c r="P55" s="64" t="s">
        <v>21</v>
      </c>
      <c r="Q55" s="64" t="s">
        <v>68</v>
      </c>
      <c r="R55" s="64" t="s">
        <v>68</v>
      </c>
      <c r="S55" s="64" t="s">
        <v>68</v>
      </c>
      <c r="T55" s="64" t="s">
        <v>68</v>
      </c>
      <c r="U55" s="64" t="s">
        <v>68</v>
      </c>
      <c r="V55" s="64" t="s">
        <v>1</v>
      </c>
      <c r="W55" s="64" t="s">
        <v>7</v>
      </c>
      <c r="X55" s="64" t="s">
        <v>12</v>
      </c>
      <c r="Y55" s="19" t="s">
        <v>358</v>
      </c>
      <c r="Z55" s="64" t="s">
        <v>156</v>
      </c>
      <c r="AA55" s="64" t="s">
        <v>2</v>
      </c>
      <c r="AB55" s="64" t="s">
        <v>3</v>
      </c>
      <c r="AC55" s="64" t="s">
        <v>4</v>
      </c>
      <c r="AD55" s="64" t="s">
        <v>5</v>
      </c>
      <c r="AE55" s="66" t="s">
        <v>235</v>
      </c>
      <c r="AF55" s="64" t="s">
        <v>340</v>
      </c>
      <c r="AG55" s="67" t="s">
        <v>44</v>
      </c>
      <c r="AH55" s="64" t="s">
        <v>82</v>
      </c>
      <c r="AI55" s="64"/>
    </row>
    <row r="56" spans="1:12" ht="24.75" customHeight="1">
      <c r="A56" s="1" t="s">
        <v>10</v>
      </c>
      <c r="B56" s="18">
        <v>60</v>
      </c>
      <c r="L56" s="19" t="s">
        <v>45</v>
      </c>
    </row>
    <row r="57" spans="1:12" ht="24.75" customHeight="1">
      <c r="A57" s="1" t="s">
        <v>10</v>
      </c>
      <c r="B57" s="18">
        <v>61</v>
      </c>
      <c r="L57" s="19" t="s">
        <v>45</v>
      </c>
    </row>
    <row r="58" spans="1:12" ht="24.75" customHeight="1">
      <c r="A58" s="1" t="s">
        <v>10</v>
      </c>
      <c r="B58" s="18">
        <v>62</v>
      </c>
      <c r="L58" s="19" t="s">
        <v>45</v>
      </c>
    </row>
    <row r="59" spans="1:12" ht="24.75" customHeight="1">
      <c r="A59" s="1" t="s">
        <v>10</v>
      </c>
      <c r="B59" s="18">
        <v>63</v>
      </c>
      <c r="L59" s="19" t="s">
        <v>45</v>
      </c>
    </row>
    <row r="60" spans="1:12" ht="24.75" customHeight="1">
      <c r="A60" s="1" t="s">
        <v>10</v>
      </c>
      <c r="B60" s="18">
        <v>64</v>
      </c>
      <c r="L60" s="19" t="s">
        <v>45</v>
      </c>
    </row>
    <row r="61" spans="1:12" ht="24.75" customHeight="1">
      <c r="A61" s="1" t="s">
        <v>10</v>
      </c>
      <c r="B61" s="18">
        <v>65</v>
      </c>
      <c r="L61" s="19" t="s">
        <v>45</v>
      </c>
    </row>
    <row r="62" spans="1:12" ht="24.75" customHeight="1">
      <c r="A62" s="1" t="s">
        <v>10</v>
      </c>
      <c r="B62" s="18">
        <v>66</v>
      </c>
      <c r="L62" s="19" t="s">
        <v>45</v>
      </c>
    </row>
    <row r="63" spans="1:12" ht="24.75" customHeight="1">
      <c r="A63" s="1" t="s">
        <v>10</v>
      </c>
      <c r="B63" s="18">
        <v>67</v>
      </c>
      <c r="L63" s="19" t="s">
        <v>45</v>
      </c>
    </row>
    <row r="64" spans="1:12" ht="24.75" customHeight="1">
      <c r="A64" s="1" t="s">
        <v>10</v>
      </c>
      <c r="B64" s="18">
        <v>68</v>
      </c>
      <c r="L64" s="19" t="s">
        <v>45</v>
      </c>
    </row>
    <row r="65" spans="1:12" ht="24.75" customHeight="1">
      <c r="A65" s="1" t="s">
        <v>10</v>
      </c>
      <c r="B65" s="18">
        <v>69</v>
      </c>
      <c r="L65" s="64" t="s">
        <v>342</v>
      </c>
    </row>
    <row r="66" spans="1:12" ht="24.75" customHeight="1">
      <c r="A66" s="1" t="s">
        <v>10</v>
      </c>
      <c r="B66" s="18">
        <v>70</v>
      </c>
      <c r="L66" s="64" t="s">
        <v>45</v>
      </c>
    </row>
    <row r="67" spans="1:2" ht="24.75" customHeight="1">
      <c r="A67" s="1" t="s">
        <v>10</v>
      </c>
      <c r="B67" s="18">
        <v>71</v>
      </c>
    </row>
    <row r="68" spans="1:2" ht="24.75" customHeight="1">
      <c r="A68" s="1" t="s">
        <v>10</v>
      </c>
      <c r="B68" s="18">
        <v>72</v>
      </c>
    </row>
    <row r="69" spans="1:2" ht="24.75" customHeight="1">
      <c r="A69" s="1" t="s">
        <v>10</v>
      </c>
      <c r="B69" s="18">
        <v>73</v>
      </c>
    </row>
    <row r="70" spans="1:2" ht="24.75" customHeight="1">
      <c r="A70" s="1" t="s">
        <v>10</v>
      </c>
      <c r="B70" s="18">
        <v>74</v>
      </c>
    </row>
    <row r="71" spans="1:2" ht="24.75" customHeight="1">
      <c r="A71" s="1" t="s">
        <v>10</v>
      </c>
      <c r="B71" s="18">
        <v>75</v>
      </c>
    </row>
    <row r="72" spans="1:2" ht="24.75" customHeight="1">
      <c r="A72" s="1" t="s">
        <v>10</v>
      </c>
      <c r="B72" s="18">
        <v>76</v>
      </c>
    </row>
    <row r="73" spans="1:2" ht="24.75" customHeight="1">
      <c r="A73" s="1" t="s">
        <v>10</v>
      </c>
      <c r="B73" s="18">
        <v>77</v>
      </c>
    </row>
    <row r="74" spans="1:2" ht="24.75" customHeight="1">
      <c r="A74" s="1" t="s">
        <v>10</v>
      </c>
      <c r="B74" s="18">
        <v>78</v>
      </c>
    </row>
    <row r="75" spans="1:2" ht="24.75" customHeight="1">
      <c r="A75" s="1" t="s">
        <v>10</v>
      </c>
      <c r="B75" s="18">
        <v>79</v>
      </c>
    </row>
    <row r="76" spans="1:2" ht="24.75" customHeight="1">
      <c r="A76" s="1" t="s">
        <v>10</v>
      </c>
      <c r="B76" s="18">
        <v>80</v>
      </c>
    </row>
    <row r="77" spans="1:2" ht="24.75" customHeight="1">
      <c r="A77" s="1" t="s">
        <v>10</v>
      </c>
      <c r="B77" s="18">
        <v>81</v>
      </c>
    </row>
    <row r="78" spans="1:2" ht="24.75" customHeight="1">
      <c r="A78" s="1" t="s">
        <v>10</v>
      </c>
      <c r="B78" s="18">
        <v>82</v>
      </c>
    </row>
    <row r="79" spans="1:2" ht="24.75" customHeight="1">
      <c r="A79" s="1" t="s">
        <v>10</v>
      </c>
      <c r="B79" s="18">
        <v>83</v>
      </c>
    </row>
    <row r="80" spans="1:2" ht="24.75" customHeight="1">
      <c r="A80" s="1" t="s">
        <v>10</v>
      </c>
      <c r="B80" s="18">
        <v>84</v>
      </c>
    </row>
    <row r="81" spans="1:2" ht="24.75" customHeight="1">
      <c r="A81" s="1" t="s">
        <v>10</v>
      </c>
      <c r="B81" s="18">
        <v>85</v>
      </c>
    </row>
    <row r="82" spans="1:2" ht="24.75" customHeight="1">
      <c r="A82" s="1" t="s">
        <v>10</v>
      </c>
      <c r="B82" s="18">
        <v>86</v>
      </c>
    </row>
    <row r="83" spans="1:2" ht="24.75" customHeight="1">
      <c r="A83" s="1" t="s">
        <v>10</v>
      </c>
      <c r="B83" s="18">
        <v>87</v>
      </c>
    </row>
    <row r="84" spans="1:2" ht="24.75" customHeight="1">
      <c r="A84" s="1" t="s">
        <v>10</v>
      </c>
      <c r="B84" s="18">
        <v>88</v>
      </c>
    </row>
    <row r="85" spans="1:2" ht="24.75" customHeight="1">
      <c r="A85" s="1" t="s">
        <v>10</v>
      </c>
      <c r="B85" s="18">
        <v>89</v>
      </c>
    </row>
    <row r="86" spans="1:2" ht="24.75" customHeight="1">
      <c r="A86" s="1" t="s">
        <v>10</v>
      </c>
      <c r="B86" s="18">
        <v>90</v>
      </c>
    </row>
    <row r="87" spans="1:2" ht="24.75" customHeight="1">
      <c r="A87" s="1" t="s">
        <v>10</v>
      </c>
      <c r="B87" s="18">
        <v>91</v>
      </c>
    </row>
    <row r="88" spans="1:2" ht="24.75" customHeight="1">
      <c r="A88" s="1" t="s">
        <v>10</v>
      </c>
      <c r="B88" s="18">
        <v>92</v>
      </c>
    </row>
    <row r="89" spans="1:2" ht="24.75" customHeight="1">
      <c r="A89" s="1" t="s">
        <v>10</v>
      </c>
      <c r="B89" s="18">
        <v>93</v>
      </c>
    </row>
    <row r="90" spans="1:2" ht="24.75" customHeight="1">
      <c r="A90" s="1" t="s">
        <v>10</v>
      </c>
      <c r="B90" s="18">
        <v>94</v>
      </c>
    </row>
    <row r="91" spans="1:2" ht="24.75" customHeight="1">
      <c r="A91" s="1" t="s">
        <v>10</v>
      </c>
      <c r="B91" s="18">
        <v>95</v>
      </c>
    </row>
    <row r="92" spans="1:2" ht="24.75" customHeight="1">
      <c r="A92" s="1" t="s">
        <v>10</v>
      </c>
      <c r="B92" s="18">
        <v>96</v>
      </c>
    </row>
    <row r="93" spans="1:2" ht="24.75" customHeight="1">
      <c r="A93" s="1" t="s">
        <v>10</v>
      </c>
      <c r="B93" s="18">
        <v>97</v>
      </c>
    </row>
    <row r="94" spans="1:2" ht="24.75" customHeight="1">
      <c r="A94" s="1" t="s">
        <v>10</v>
      </c>
      <c r="B94" s="18">
        <v>98</v>
      </c>
    </row>
    <row r="95" spans="1:2" ht="24.75" customHeight="1">
      <c r="A95" s="1" t="s">
        <v>10</v>
      </c>
      <c r="B95" s="18">
        <v>99</v>
      </c>
    </row>
    <row r="96" spans="1:2" ht="24.75" customHeight="1">
      <c r="A96" s="1" t="s">
        <v>10</v>
      </c>
      <c r="B96" s="18">
        <v>100</v>
      </c>
    </row>
    <row r="97" ht="24.75" customHeight="1">
      <c r="A97" s="1" t="s">
        <v>10</v>
      </c>
    </row>
    <row r="98" ht="24.75" customHeight="1">
      <c r="A98" s="17" t="s">
        <v>11</v>
      </c>
    </row>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sheetData>
  <sheetProtection password="D7ED" sheet="1"/>
  <printOptions gridLines="1"/>
  <pageMargins left="0.1968503937007874" right="0.1968503937007874" top="0.1968503937007874" bottom="0.1968503937007874" header="0.5118110236220472" footer="0.5118110236220472"/>
  <pageSetup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codeName="Sheet4"/>
  <dimension ref="A1:AA102"/>
  <sheetViews>
    <sheetView zoomScalePageLayoutView="0" workbookViewId="0" topLeftCell="A1">
      <selection activeCell="B6" sqref="B6"/>
    </sheetView>
  </sheetViews>
  <sheetFormatPr defaultColWidth="2.140625" defaultRowHeight="7.5" customHeight="1"/>
  <cols>
    <col min="1" max="1" width="25.7109375" style="1" customWidth="1"/>
    <col min="2" max="3" width="25.7109375" style="18" customWidth="1"/>
    <col min="4" max="21" width="25.7109375" style="19" customWidth="1"/>
    <col min="22" max="57" width="25.7109375" style="18" customWidth="1"/>
    <col min="58" max="16384" width="2.140625" style="18" customWidth="1"/>
  </cols>
  <sheetData>
    <row r="1" spans="2:27" ht="24.75" customHeight="1" thickBot="1">
      <c r="B1" s="18" t="s">
        <v>81</v>
      </c>
      <c r="C1" s="18" t="s">
        <v>130</v>
      </c>
      <c r="D1" s="19" t="s">
        <v>129</v>
      </c>
      <c r="E1" s="19" t="s">
        <v>108</v>
      </c>
      <c r="F1" s="19" t="s">
        <v>131</v>
      </c>
      <c r="G1" s="19" t="s">
        <v>109</v>
      </c>
      <c r="H1" s="19" t="s">
        <v>177</v>
      </c>
      <c r="I1" s="19" t="s">
        <v>114</v>
      </c>
      <c r="J1" s="19" t="s">
        <v>240</v>
      </c>
      <c r="K1" s="19" t="s">
        <v>178</v>
      </c>
      <c r="L1" s="19" t="s">
        <v>367</v>
      </c>
      <c r="M1" s="19" t="s">
        <v>368</v>
      </c>
      <c r="N1" s="19" t="s">
        <v>369</v>
      </c>
      <c r="O1" s="19" t="s">
        <v>370</v>
      </c>
      <c r="P1" s="19" t="s">
        <v>373</v>
      </c>
      <c r="Q1" s="19" t="s">
        <v>371</v>
      </c>
      <c r="R1" s="19" t="s">
        <v>338</v>
      </c>
      <c r="S1" s="19" t="s">
        <v>378</v>
      </c>
      <c r="T1" s="19" t="s">
        <v>126</v>
      </c>
      <c r="U1" s="19" t="s">
        <v>127</v>
      </c>
      <c r="V1" s="19" t="s">
        <v>128</v>
      </c>
      <c r="W1" s="19" t="s">
        <v>184</v>
      </c>
      <c r="X1" s="18" t="s">
        <v>179</v>
      </c>
      <c r="AA1" s="59" t="s">
        <v>237</v>
      </c>
    </row>
    <row r="2" spans="1:26" ht="24.75" customHeight="1" thickBot="1" thickTop="1">
      <c r="A2" s="2" t="s">
        <v>9</v>
      </c>
      <c r="B2" s="18" t="s">
        <v>181</v>
      </c>
      <c r="C2" s="18" t="s">
        <v>181</v>
      </c>
      <c r="D2" s="19" t="s">
        <v>173</v>
      </c>
      <c r="E2" s="19" t="s">
        <v>29</v>
      </c>
      <c r="F2" s="51" t="s">
        <v>226</v>
      </c>
      <c r="G2" s="19" t="s">
        <v>30</v>
      </c>
      <c r="H2" s="19" t="s">
        <v>180</v>
      </c>
      <c r="I2" s="19" t="s">
        <v>45</v>
      </c>
      <c r="J2" s="19" t="s">
        <v>186</v>
      </c>
      <c r="K2" s="19" t="s">
        <v>68</v>
      </c>
      <c r="L2" s="19" t="s">
        <v>68</v>
      </c>
      <c r="M2" s="19" t="s">
        <v>68</v>
      </c>
      <c r="N2" s="19" t="s">
        <v>68</v>
      </c>
      <c r="O2" s="19" t="s">
        <v>68</v>
      </c>
      <c r="P2" s="19" t="s">
        <v>374</v>
      </c>
      <c r="Q2" s="19" t="s">
        <v>372</v>
      </c>
      <c r="R2" s="19" t="s">
        <v>339</v>
      </c>
      <c r="S2" s="19" t="s">
        <v>377</v>
      </c>
      <c r="T2" s="19" t="s">
        <v>157</v>
      </c>
      <c r="U2" s="19" t="s">
        <v>340</v>
      </c>
      <c r="V2" s="20" t="s">
        <v>344</v>
      </c>
      <c r="W2" s="18" t="s">
        <v>68</v>
      </c>
      <c r="X2" s="18" t="s">
        <v>68</v>
      </c>
      <c r="Z2" s="6" t="s">
        <v>50</v>
      </c>
    </row>
    <row r="3" spans="1:26" ht="24.75" customHeight="1" thickBot="1" thickTop="1">
      <c r="A3" s="8" t="s">
        <v>183</v>
      </c>
      <c r="B3" s="18" t="s">
        <v>182</v>
      </c>
      <c r="C3" s="18" t="s">
        <v>182</v>
      </c>
      <c r="D3" s="19" t="s">
        <v>173</v>
      </c>
      <c r="E3" s="19" t="s">
        <v>29</v>
      </c>
      <c r="F3" s="51" t="s">
        <v>226</v>
      </c>
      <c r="G3" s="19" t="s">
        <v>30</v>
      </c>
      <c r="H3" s="19" t="s">
        <v>180</v>
      </c>
      <c r="I3" s="19" t="s">
        <v>45</v>
      </c>
      <c r="J3" s="19" t="s">
        <v>68</v>
      </c>
      <c r="K3" s="19" t="s">
        <v>68</v>
      </c>
      <c r="L3" s="19" t="s">
        <v>68</v>
      </c>
      <c r="M3" s="19" t="s">
        <v>68</v>
      </c>
      <c r="N3" s="19" t="s">
        <v>68</v>
      </c>
      <c r="O3" s="19" t="s">
        <v>68</v>
      </c>
      <c r="P3" s="19" t="s">
        <v>374</v>
      </c>
      <c r="Q3" s="19" t="s">
        <v>372</v>
      </c>
      <c r="R3" s="19" t="s">
        <v>339</v>
      </c>
      <c r="S3" s="19" t="s">
        <v>377</v>
      </c>
      <c r="T3" s="19" t="s">
        <v>157</v>
      </c>
      <c r="U3" s="19" t="s">
        <v>340</v>
      </c>
      <c r="V3" s="20" t="s">
        <v>344</v>
      </c>
      <c r="W3" s="20" t="s">
        <v>68</v>
      </c>
      <c r="X3" s="18" t="s">
        <v>68</v>
      </c>
      <c r="Z3" s="9" t="s">
        <v>64</v>
      </c>
    </row>
    <row r="4" spans="2:26" ht="24.75" customHeight="1" thickTop="1">
      <c r="B4" s="18" t="s">
        <v>375</v>
      </c>
      <c r="C4" s="18" t="s">
        <v>375</v>
      </c>
      <c r="D4" s="19" t="s">
        <v>173</v>
      </c>
      <c r="E4" s="19" t="s">
        <v>29</v>
      </c>
      <c r="F4" s="51" t="s">
        <v>226</v>
      </c>
      <c r="G4" s="19" t="s">
        <v>30</v>
      </c>
      <c r="H4" s="19" t="s">
        <v>180</v>
      </c>
      <c r="I4" s="19" t="s">
        <v>45</v>
      </c>
      <c r="J4" s="19" t="s">
        <v>186</v>
      </c>
      <c r="K4" s="19" t="s">
        <v>241</v>
      </c>
      <c r="L4" s="19" t="s">
        <v>243</v>
      </c>
      <c r="M4" s="19" t="s">
        <v>336</v>
      </c>
      <c r="N4" s="19" t="s">
        <v>369</v>
      </c>
      <c r="O4" s="19" t="s">
        <v>370</v>
      </c>
      <c r="P4" s="19" t="s">
        <v>374</v>
      </c>
      <c r="Q4" s="19" t="s">
        <v>372</v>
      </c>
      <c r="R4" s="19" t="s">
        <v>339</v>
      </c>
      <c r="S4" s="19" t="s">
        <v>379</v>
      </c>
      <c r="U4" s="19" t="s">
        <v>340</v>
      </c>
      <c r="V4" s="20" t="s">
        <v>344</v>
      </c>
      <c r="W4" s="20" t="s">
        <v>68</v>
      </c>
      <c r="X4" s="18" t="s">
        <v>185</v>
      </c>
      <c r="Z4" s="10" t="s">
        <v>48</v>
      </c>
    </row>
    <row r="5" spans="2:26" ht="24.75" customHeight="1">
      <c r="B5" s="18" t="s">
        <v>183</v>
      </c>
      <c r="C5" s="18" t="s">
        <v>183</v>
      </c>
      <c r="D5" s="19" t="s">
        <v>173</v>
      </c>
      <c r="E5" s="19" t="s">
        <v>29</v>
      </c>
      <c r="F5" s="51" t="s">
        <v>226</v>
      </c>
      <c r="G5" s="19" t="s">
        <v>30</v>
      </c>
      <c r="H5" s="19" t="s">
        <v>180</v>
      </c>
      <c r="I5" s="19" t="s">
        <v>45</v>
      </c>
      <c r="J5" s="19" t="s">
        <v>68</v>
      </c>
      <c r="K5" s="19" t="s">
        <v>68</v>
      </c>
      <c r="L5" s="19" t="s">
        <v>68</v>
      </c>
      <c r="M5" s="19" t="s">
        <v>68</v>
      </c>
      <c r="N5" s="19" t="s">
        <v>68</v>
      </c>
      <c r="O5" s="19" t="s">
        <v>68</v>
      </c>
      <c r="P5" s="19" t="s">
        <v>374</v>
      </c>
      <c r="Q5" s="19" t="s">
        <v>372</v>
      </c>
      <c r="R5" s="19" t="s">
        <v>339</v>
      </c>
      <c r="S5" s="19" t="s">
        <v>377</v>
      </c>
      <c r="T5" s="19" t="s">
        <v>157</v>
      </c>
      <c r="U5" s="19" t="s">
        <v>340</v>
      </c>
      <c r="V5" s="20" t="s">
        <v>344</v>
      </c>
      <c r="W5" s="20" t="s">
        <v>68</v>
      </c>
      <c r="X5" s="18" t="s">
        <v>68</v>
      </c>
      <c r="Z5" s="10" t="s">
        <v>380</v>
      </c>
    </row>
    <row r="6" spans="1:26" ht="24.75" customHeight="1" thickBot="1">
      <c r="A6" s="1" t="s">
        <v>10</v>
      </c>
      <c r="F6" s="58"/>
      <c r="U6" s="83"/>
      <c r="V6" s="20"/>
      <c r="W6" s="20"/>
      <c r="Z6" s="33"/>
    </row>
    <row r="7" spans="1:26" ht="24.75" customHeight="1" thickTop="1">
      <c r="A7" s="1" t="s">
        <v>10</v>
      </c>
      <c r="F7" s="51"/>
      <c r="V7" s="20"/>
      <c r="W7" s="20"/>
      <c r="Z7" s="34"/>
    </row>
    <row r="8" spans="1:26" ht="24.75" customHeight="1">
      <c r="A8" s="1" t="s">
        <v>10</v>
      </c>
      <c r="F8" s="51"/>
      <c r="V8" s="20"/>
      <c r="W8" s="20"/>
      <c r="Z8" s="35"/>
    </row>
    <row r="9" spans="1:26" ht="24.75" customHeight="1">
      <c r="A9" s="1" t="s">
        <v>10</v>
      </c>
      <c r="F9" s="51"/>
      <c r="V9" s="20"/>
      <c r="W9" s="20"/>
      <c r="Z9" s="35"/>
    </row>
    <row r="10" spans="1:26" ht="24.75" customHeight="1">
      <c r="A10" s="1" t="s">
        <v>10</v>
      </c>
      <c r="F10" s="51"/>
      <c r="V10" s="20"/>
      <c r="W10" s="20"/>
      <c r="Z10" s="35"/>
    </row>
    <row r="11" spans="1:26" ht="24.75" customHeight="1">
      <c r="A11" s="1" t="s">
        <v>10</v>
      </c>
      <c r="F11" s="51"/>
      <c r="V11" s="20"/>
      <c r="W11" s="20"/>
      <c r="Z11" s="14"/>
    </row>
    <row r="12" spans="1:23" ht="7.5" customHeight="1">
      <c r="A12" s="1" t="s">
        <v>10</v>
      </c>
      <c r="F12" s="51"/>
      <c r="V12" s="20"/>
      <c r="W12" s="20"/>
    </row>
    <row r="13" spans="1:23" ht="7.5" customHeight="1">
      <c r="A13" s="1" t="s">
        <v>10</v>
      </c>
      <c r="B13" s="18">
        <v>13</v>
      </c>
      <c r="C13" s="19"/>
      <c r="V13" s="20"/>
      <c r="W13" s="20"/>
    </row>
    <row r="14" spans="1:23" ht="7.5" customHeight="1">
      <c r="A14" s="1" t="s">
        <v>10</v>
      </c>
      <c r="B14" s="18">
        <v>14</v>
      </c>
      <c r="C14" s="19"/>
      <c r="V14" s="20"/>
      <c r="W14" s="20"/>
    </row>
    <row r="15" spans="1:23" ht="7.5" customHeight="1">
      <c r="A15" s="1" t="s">
        <v>10</v>
      </c>
      <c r="B15" s="18">
        <v>15</v>
      </c>
      <c r="C15" s="19"/>
      <c r="V15" s="20"/>
      <c r="W15" s="20"/>
    </row>
    <row r="16" spans="1:23" ht="7.5" customHeight="1">
      <c r="A16" s="1" t="s">
        <v>10</v>
      </c>
      <c r="B16" s="18">
        <v>16</v>
      </c>
      <c r="C16" s="19"/>
      <c r="V16" s="20"/>
      <c r="W16" s="20"/>
    </row>
    <row r="17" spans="1:23" ht="7.5" customHeight="1">
      <c r="A17" s="1" t="s">
        <v>10</v>
      </c>
      <c r="B17" s="18">
        <v>17</v>
      </c>
      <c r="H17" s="18"/>
      <c r="T17" s="29"/>
      <c r="V17" s="20"/>
      <c r="W17" s="20"/>
    </row>
    <row r="18" spans="1:23" ht="7.5" customHeight="1">
      <c r="A18" s="1" t="s">
        <v>10</v>
      </c>
      <c r="B18" s="18">
        <v>18</v>
      </c>
      <c r="H18" s="18"/>
      <c r="V18" s="20"/>
      <c r="W18" s="20"/>
    </row>
    <row r="19" spans="1:23" ht="7.5" customHeight="1">
      <c r="A19" s="1" t="s">
        <v>10</v>
      </c>
      <c r="B19" s="18">
        <v>19</v>
      </c>
      <c r="H19" s="18"/>
      <c r="V19" s="20"/>
      <c r="W19" s="20"/>
    </row>
    <row r="20" spans="1:23" ht="7.5" customHeight="1">
      <c r="A20" s="1" t="s">
        <v>10</v>
      </c>
      <c r="B20" s="18">
        <v>20</v>
      </c>
      <c r="V20" s="20"/>
      <c r="W20" s="20"/>
    </row>
    <row r="21" spans="1:23" ht="7.5" customHeight="1">
      <c r="A21" s="1" t="s">
        <v>10</v>
      </c>
      <c r="B21" s="18">
        <v>21</v>
      </c>
      <c r="V21" s="20"/>
      <c r="W21" s="20"/>
    </row>
    <row r="22" spans="1:23" ht="7.5" customHeight="1">
      <c r="A22" s="1" t="s">
        <v>10</v>
      </c>
      <c r="B22" s="18">
        <v>22</v>
      </c>
      <c r="V22" s="20"/>
      <c r="W22" s="20"/>
    </row>
    <row r="23" spans="1:23" ht="7.5" customHeight="1">
      <c r="A23" s="1" t="s">
        <v>10</v>
      </c>
      <c r="B23" s="18">
        <v>23</v>
      </c>
      <c r="V23" s="20"/>
      <c r="W23" s="20"/>
    </row>
    <row r="24" spans="1:23" ht="7.5" customHeight="1">
      <c r="A24" s="1" t="s">
        <v>10</v>
      </c>
      <c r="B24" s="18">
        <v>24</v>
      </c>
      <c r="V24" s="20"/>
      <c r="W24" s="20"/>
    </row>
    <row r="25" spans="1:23" ht="7.5" customHeight="1">
      <c r="A25" s="1" t="s">
        <v>10</v>
      </c>
      <c r="B25" s="18">
        <v>25</v>
      </c>
      <c r="V25" s="20"/>
      <c r="W25" s="20"/>
    </row>
    <row r="26" spans="1:23" ht="7.5" customHeight="1">
      <c r="A26" s="1" t="s">
        <v>10</v>
      </c>
      <c r="B26" s="18">
        <v>26</v>
      </c>
      <c r="V26" s="20"/>
      <c r="W26" s="20"/>
    </row>
    <row r="27" spans="1:23" ht="7.5" customHeight="1">
      <c r="A27" s="1" t="s">
        <v>10</v>
      </c>
      <c r="B27" s="18">
        <v>27</v>
      </c>
      <c r="V27" s="20"/>
      <c r="W27" s="20"/>
    </row>
    <row r="28" spans="1:23" ht="7.5" customHeight="1">
      <c r="A28" s="1" t="s">
        <v>10</v>
      </c>
      <c r="B28" s="18">
        <v>28</v>
      </c>
      <c r="V28" s="20"/>
      <c r="W28" s="20"/>
    </row>
    <row r="29" spans="1:23" ht="7.5" customHeight="1">
      <c r="A29" s="1" t="s">
        <v>10</v>
      </c>
      <c r="B29" s="18">
        <v>29</v>
      </c>
      <c r="H29" s="18"/>
      <c r="T29" s="29"/>
      <c r="V29" s="20"/>
      <c r="W29" s="20"/>
    </row>
    <row r="30" spans="1:23" ht="7.5" customHeight="1">
      <c r="A30" s="1" t="s">
        <v>10</v>
      </c>
      <c r="B30" s="18">
        <v>30</v>
      </c>
      <c r="T30" s="29"/>
      <c r="V30" s="20"/>
      <c r="W30" s="20"/>
    </row>
    <row r="31" spans="1:23" s="19" customFormat="1" ht="7.5" customHeight="1">
      <c r="A31" s="1" t="s">
        <v>10</v>
      </c>
      <c r="B31" s="18">
        <v>31</v>
      </c>
      <c r="C31" s="18"/>
      <c r="V31" s="20"/>
      <c r="W31" s="20"/>
    </row>
    <row r="32" spans="1:23" s="19" customFormat="1" ht="7.5" customHeight="1">
      <c r="A32" s="1" t="s">
        <v>10</v>
      </c>
      <c r="B32" s="18">
        <v>32</v>
      </c>
      <c r="C32" s="18"/>
      <c r="T32" s="29"/>
      <c r="V32" s="20"/>
      <c r="W32" s="20"/>
    </row>
    <row r="33" spans="1:23" ht="7.5" customHeight="1">
      <c r="A33" s="1" t="s">
        <v>10</v>
      </c>
      <c r="B33" s="18">
        <v>33</v>
      </c>
      <c r="C33" s="19"/>
      <c r="V33" s="20"/>
      <c r="W33" s="20"/>
    </row>
    <row r="34" spans="1:23" s="19" customFormat="1" ht="7.5" customHeight="1">
      <c r="A34" s="1" t="s">
        <v>10</v>
      </c>
      <c r="B34" s="18">
        <v>34</v>
      </c>
      <c r="C34" s="18"/>
      <c r="V34" s="20"/>
      <c r="W34" s="20"/>
    </row>
    <row r="35" spans="1:23" s="19" customFormat="1" ht="7.5" customHeight="1">
      <c r="A35" s="1" t="s">
        <v>10</v>
      </c>
      <c r="B35" s="18">
        <v>35</v>
      </c>
      <c r="C35" s="18"/>
      <c r="V35" s="20"/>
      <c r="W35" s="20"/>
    </row>
    <row r="36" spans="1:23" ht="7.5" customHeight="1">
      <c r="A36" s="1" t="s">
        <v>10</v>
      </c>
      <c r="B36" s="18">
        <v>36</v>
      </c>
      <c r="H36" s="18"/>
      <c r="T36" s="29"/>
      <c r="V36" s="20"/>
      <c r="W36" s="20"/>
    </row>
    <row r="37" spans="1:2" ht="7.5" customHeight="1">
      <c r="A37" s="1" t="s">
        <v>10</v>
      </c>
      <c r="B37" s="18">
        <v>37</v>
      </c>
    </row>
    <row r="38" spans="1:2" ht="7.5" customHeight="1">
      <c r="A38" s="1" t="s">
        <v>10</v>
      </c>
      <c r="B38" s="18">
        <v>38</v>
      </c>
    </row>
    <row r="39" spans="1:2" ht="7.5" customHeight="1">
      <c r="A39" s="1" t="s">
        <v>10</v>
      </c>
      <c r="B39" s="18">
        <v>39</v>
      </c>
    </row>
    <row r="40" spans="1:6" ht="7.5" customHeight="1">
      <c r="A40" s="1" t="s">
        <v>10</v>
      </c>
      <c r="B40" s="18">
        <v>40</v>
      </c>
      <c r="F40" s="18"/>
    </row>
    <row r="41" spans="1:6" ht="7.5" customHeight="1">
      <c r="A41" s="1" t="s">
        <v>10</v>
      </c>
      <c r="B41" s="18">
        <v>41</v>
      </c>
      <c r="F41" s="18"/>
    </row>
    <row r="42" spans="1:6" ht="7.5" customHeight="1">
      <c r="A42" s="1" t="s">
        <v>10</v>
      </c>
      <c r="B42" s="18">
        <v>42</v>
      </c>
      <c r="F42" s="18"/>
    </row>
    <row r="43" spans="1:6" ht="7.5" customHeight="1">
      <c r="A43" s="1" t="s">
        <v>10</v>
      </c>
      <c r="B43" s="18">
        <v>43</v>
      </c>
      <c r="F43" s="18"/>
    </row>
    <row r="44" spans="1:6" ht="7.5" customHeight="1">
      <c r="A44" s="1" t="s">
        <v>10</v>
      </c>
      <c r="B44" s="18">
        <v>44</v>
      </c>
      <c r="F44" s="18"/>
    </row>
    <row r="45" spans="1:6" ht="7.5" customHeight="1">
      <c r="A45" s="1" t="s">
        <v>10</v>
      </c>
      <c r="B45" s="18">
        <v>45</v>
      </c>
      <c r="F45" s="18"/>
    </row>
    <row r="46" spans="1:2" ht="7.5" customHeight="1">
      <c r="A46" s="1" t="s">
        <v>10</v>
      </c>
      <c r="B46" s="18">
        <v>46</v>
      </c>
    </row>
    <row r="47" spans="1:2" ht="7.5" customHeight="1">
      <c r="A47" s="1" t="s">
        <v>10</v>
      </c>
      <c r="B47" s="18">
        <v>47</v>
      </c>
    </row>
    <row r="48" spans="1:2" ht="7.5" customHeight="1">
      <c r="A48" s="1" t="s">
        <v>10</v>
      </c>
      <c r="B48" s="18">
        <v>48</v>
      </c>
    </row>
    <row r="49" spans="1:2" ht="7.5" customHeight="1">
      <c r="A49" s="1" t="s">
        <v>10</v>
      </c>
      <c r="B49" s="18">
        <v>49</v>
      </c>
    </row>
    <row r="50" spans="1:2" ht="7.5" customHeight="1">
      <c r="A50" s="1" t="s">
        <v>10</v>
      </c>
      <c r="B50" s="18">
        <v>50</v>
      </c>
    </row>
    <row r="51" spans="1:2" ht="7.5" customHeight="1">
      <c r="A51" s="1" t="s">
        <v>10</v>
      </c>
      <c r="B51" s="18">
        <v>51</v>
      </c>
    </row>
    <row r="52" spans="1:2" ht="7.5" customHeight="1">
      <c r="A52" s="1" t="s">
        <v>10</v>
      </c>
      <c r="B52" s="18">
        <v>52</v>
      </c>
    </row>
    <row r="53" spans="1:2" ht="7.5" customHeight="1">
      <c r="A53" s="1" t="s">
        <v>10</v>
      </c>
      <c r="B53" s="18">
        <v>53</v>
      </c>
    </row>
    <row r="54" spans="1:2" ht="7.5" customHeight="1">
      <c r="A54" s="1" t="s">
        <v>10</v>
      </c>
      <c r="B54" s="18">
        <v>54</v>
      </c>
    </row>
    <row r="55" spans="1:2" ht="7.5" customHeight="1">
      <c r="A55" s="1" t="s">
        <v>10</v>
      </c>
      <c r="B55" s="18">
        <v>55</v>
      </c>
    </row>
    <row r="56" spans="1:2" ht="7.5" customHeight="1">
      <c r="A56" s="1" t="s">
        <v>10</v>
      </c>
      <c r="B56" s="18">
        <v>56</v>
      </c>
    </row>
    <row r="57" spans="1:2" ht="7.5" customHeight="1">
      <c r="A57" s="1" t="s">
        <v>10</v>
      </c>
      <c r="B57" s="18">
        <v>57</v>
      </c>
    </row>
    <row r="58" spans="1:2" ht="7.5" customHeight="1">
      <c r="A58" s="1" t="s">
        <v>10</v>
      </c>
      <c r="B58" s="18">
        <v>58</v>
      </c>
    </row>
    <row r="59" spans="1:2" ht="7.5" customHeight="1">
      <c r="A59" s="1" t="s">
        <v>10</v>
      </c>
      <c r="B59" s="18">
        <v>59</v>
      </c>
    </row>
    <row r="60" spans="1:2" ht="7.5" customHeight="1">
      <c r="A60" s="1" t="s">
        <v>10</v>
      </c>
      <c r="B60" s="18">
        <v>60</v>
      </c>
    </row>
    <row r="61" spans="1:2" ht="7.5" customHeight="1">
      <c r="A61" s="1" t="s">
        <v>10</v>
      </c>
      <c r="B61" s="18">
        <v>61</v>
      </c>
    </row>
    <row r="62" spans="1:2" ht="7.5" customHeight="1">
      <c r="A62" s="1" t="s">
        <v>10</v>
      </c>
      <c r="B62" s="18">
        <v>62</v>
      </c>
    </row>
    <row r="63" spans="1:2" ht="7.5" customHeight="1">
      <c r="A63" s="1" t="s">
        <v>10</v>
      </c>
      <c r="B63" s="18">
        <v>63</v>
      </c>
    </row>
    <row r="64" spans="1:2" ht="7.5" customHeight="1">
      <c r="A64" s="1" t="s">
        <v>10</v>
      </c>
      <c r="B64" s="18">
        <v>64</v>
      </c>
    </row>
    <row r="65" spans="1:2" ht="7.5" customHeight="1">
      <c r="A65" s="1" t="s">
        <v>10</v>
      </c>
      <c r="B65" s="18">
        <v>65</v>
      </c>
    </row>
    <row r="66" spans="1:2" ht="7.5" customHeight="1">
      <c r="A66" s="1" t="s">
        <v>10</v>
      </c>
      <c r="B66" s="18">
        <v>66</v>
      </c>
    </row>
    <row r="67" spans="1:2" ht="7.5" customHeight="1">
      <c r="A67" s="1" t="s">
        <v>10</v>
      </c>
      <c r="B67" s="18">
        <v>67</v>
      </c>
    </row>
    <row r="68" spans="1:2" ht="7.5" customHeight="1">
      <c r="A68" s="1" t="s">
        <v>10</v>
      </c>
      <c r="B68" s="18">
        <v>68</v>
      </c>
    </row>
    <row r="69" spans="1:2" ht="7.5" customHeight="1">
      <c r="A69" s="1" t="s">
        <v>10</v>
      </c>
      <c r="B69" s="18">
        <v>69</v>
      </c>
    </row>
    <row r="70" spans="1:2" ht="7.5" customHeight="1">
      <c r="A70" s="1" t="s">
        <v>10</v>
      </c>
      <c r="B70" s="18">
        <v>70</v>
      </c>
    </row>
    <row r="71" spans="1:2" ht="7.5" customHeight="1">
      <c r="A71" s="1" t="s">
        <v>10</v>
      </c>
      <c r="B71" s="18">
        <v>71</v>
      </c>
    </row>
    <row r="72" spans="1:2" ht="7.5" customHeight="1">
      <c r="A72" s="1" t="s">
        <v>10</v>
      </c>
      <c r="B72" s="18">
        <v>72</v>
      </c>
    </row>
    <row r="73" spans="1:2" ht="7.5" customHeight="1">
      <c r="A73" s="1" t="s">
        <v>10</v>
      </c>
      <c r="B73" s="18">
        <v>73</v>
      </c>
    </row>
    <row r="74" spans="1:2" ht="7.5" customHeight="1">
      <c r="A74" s="1" t="s">
        <v>10</v>
      </c>
      <c r="B74" s="18">
        <v>74</v>
      </c>
    </row>
    <row r="75" spans="1:2" ht="7.5" customHeight="1">
      <c r="A75" s="1" t="s">
        <v>10</v>
      </c>
      <c r="B75" s="18">
        <v>75</v>
      </c>
    </row>
    <row r="76" spans="1:2" ht="7.5" customHeight="1">
      <c r="A76" s="1" t="s">
        <v>10</v>
      </c>
      <c r="B76" s="18">
        <v>76</v>
      </c>
    </row>
    <row r="77" spans="1:2" ht="7.5" customHeight="1">
      <c r="A77" s="1" t="s">
        <v>10</v>
      </c>
      <c r="B77" s="18">
        <v>77</v>
      </c>
    </row>
    <row r="78" spans="1:2" ht="7.5" customHeight="1">
      <c r="A78" s="1" t="s">
        <v>10</v>
      </c>
      <c r="B78" s="18">
        <v>78</v>
      </c>
    </row>
    <row r="79" spans="1:2" ht="7.5" customHeight="1">
      <c r="A79" s="1" t="s">
        <v>10</v>
      </c>
      <c r="B79" s="18">
        <v>79</v>
      </c>
    </row>
    <row r="80" spans="1:2" ht="7.5" customHeight="1">
      <c r="A80" s="1" t="s">
        <v>10</v>
      </c>
      <c r="B80" s="18">
        <v>80</v>
      </c>
    </row>
    <row r="81" spans="1:2" ht="7.5" customHeight="1">
      <c r="A81" s="1" t="s">
        <v>10</v>
      </c>
      <c r="B81" s="18">
        <v>81</v>
      </c>
    </row>
    <row r="82" spans="1:2" ht="7.5" customHeight="1">
      <c r="A82" s="1" t="s">
        <v>10</v>
      </c>
      <c r="B82" s="18">
        <v>82</v>
      </c>
    </row>
    <row r="83" spans="1:2" ht="7.5" customHeight="1">
      <c r="A83" s="1" t="s">
        <v>10</v>
      </c>
      <c r="B83" s="18">
        <v>83</v>
      </c>
    </row>
    <row r="84" spans="1:2" ht="7.5" customHeight="1">
      <c r="A84" s="1" t="s">
        <v>10</v>
      </c>
      <c r="B84" s="18">
        <v>84</v>
      </c>
    </row>
    <row r="85" spans="1:2" ht="7.5" customHeight="1">
      <c r="A85" s="1" t="s">
        <v>10</v>
      </c>
      <c r="B85" s="18">
        <v>85</v>
      </c>
    </row>
    <row r="86" spans="1:2" ht="7.5" customHeight="1">
      <c r="A86" s="1" t="s">
        <v>10</v>
      </c>
      <c r="B86" s="18">
        <v>86</v>
      </c>
    </row>
    <row r="87" spans="1:2" ht="7.5" customHeight="1">
      <c r="A87" s="1" t="s">
        <v>10</v>
      </c>
      <c r="B87" s="18">
        <v>87</v>
      </c>
    </row>
    <row r="88" spans="1:2" ht="7.5" customHeight="1">
      <c r="A88" s="1" t="s">
        <v>10</v>
      </c>
      <c r="B88" s="18">
        <v>88</v>
      </c>
    </row>
    <row r="89" spans="1:2" ht="7.5" customHeight="1">
      <c r="A89" s="1" t="s">
        <v>10</v>
      </c>
      <c r="B89" s="18">
        <v>89</v>
      </c>
    </row>
    <row r="90" spans="1:2" ht="7.5" customHeight="1">
      <c r="A90" s="1" t="s">
        <v>10</v>
      </c>
      <c r="B90" s="18">
        <v>90</v>
      </c>
    </row>
    <row r="91" spans="1:2" ht="7.5" customHeight="1">
      <c r="A91" s="1" t="s">
        <v>10</v>
      </c>
      <c r="B91" s="18">
        <v>91</v>
      </c>
    </row>
    <row r="92" spans="1:2" ht="7.5" customHeight="1">
      <c r="A92" s="1" t="s">
        <v>10</v>
      </c>
      <c r="B92" s="18">
        <v>92</v>
      </c>
    </row>
    <row r="93" spans="1:2" ht="7.5" customHeight="1">
      <c r="A93" s="1" t="s">
        <v>10</v>
      </c>
      <c r="B93" s="18">
        <v>93</v>
      </c>
    </row>
    <row r="94" spans="1:2" ht="7.5" customHeight="1">
      <c r="A94" s="1" t="s">
        <v>10</v>
      </c>
      <c r="B94" s="18">
        <v>94</v>
      </c>
    </row>
    <row r="95" spans="1:2" ht="7.5" customHeight="1">
      <c r="A95" s="1" t="s">
        <v>10</v>
      </c>
      <c r="B95" s="18">
        <v>95</v>
      </c>
    </row>
    <row r="96" spans="1:2" ht="7.5" customHeight="1">
      <c r="A96" s="1" t="s">
        <v>10</v>
      </c>
      <c r="B96" s="18">
        <v>96</v>
      </c>
    </row>
    <row r="97" spans="1:2" ht="7.5" customHeight="1">
      <c r="A97" s="1" t="s">
        <v>10</v>
      </c>
      <c r="B97" s="18">
        <v>97</v>
      </c>
    </row>
    <row r="98" spans="1:2" ht="7.5" customHeight="1">
      <c r="A98" s="1" t="s">
        <v>10</v>
      </c>
      <c r="B98" s="18">
        <v>98</v>
      </c>
    </row>
    <row r="99" spans="1:2" ht="7.5" customHeight="1">
      <c r="A99" s="1" t="s">
        <v>10</v>
      </c>
      <c r="B99" s="18">
        <v>99</v>
      </c>
    </row>
    <row r="100" spans="1:2" ht="7.5" customHeight="1">
      <c r="A100" s="1" t="s">
        <v>10</v>
      </c>
      <c r="B100" s="18">
        <v>100</v>
      </c>
    </row>
    <row r="101" ht="7.5" customHeight="1">
      <c r="A101" s="1" t="s">
        <v>10</v>
      </c>
    </row>
    <row r="102" ht="7.5" customHeight="1">
      <c r="A102" s="17" t="s">
        <v>11</v>
      </c>
    </row>
  </sheetData>
  <sheetProtection password="D7ED" sheet="1"/>
  <printOptions gridLines="1"/>
  <pageMargins left="0.1968503937007874" right="0.1968503937007874" top="0.1968503937007874" bottom="0.1968503937007874" header="0.5118110236220472" footer="0.5118110236220472"/>
  <pageSetup horizontalDpi="96" verticalDpi="96" orientation="landscape" paperSize="9" scale="69" r:id="rId1"/>
</worksheet>
</file>

<file path=xl/worksheets/sheet6.xml><?xml version="1.0" encoding="utf-8"?>
<worksheet xmlns="http://schemas.openxmlformats.org/spreadsheetml/2006/main" xmlns:r="http://schemas.openxmlformats.org/officeDocument/2006/relationships">
  <sheetPr codeName="Sheet6"/>
  <dimension ref="A1:AS103"/>
  <sheetViews>
    <sheetView zoomScalePageLayoutView="0" workbookViewId="0" topLeftCell="A1">
      <pane xSplit="1" ySplit="1" topLeftCell="V2" activePane="bottomRight" state="frozen"/>
      <selection pane="topLeft" activeCell="A1" sqref="A1"/>
      <selection pane="topRight" activeCell="B1" sqref="B1"/>
      <selection pane="bottomLeft" activeCell="A2" sqref="A2"/>
      <selection pane="bottomRight" activeCell="A1" sqref="A1:IV16384"/>
    </sheetView>
  </sheetViews>
  <sheetFormatPr defaultColWidth="1.421875" defaultRowHeight="7.5" customHeight="1"/>
  <cols>
    <col min="1" max="1" width="1.421875" style="1" customWidth="1"/>
    <col min="2" max="3" width="1.421875" style="18" customWidth="1"/>
    <col min="4" max="31" width="1.421875" style="19" customWidth="1"/>
    <col min="32" max="16384" width="1.421875" style="18" customWidth="1"/>
  </cols>
  <sheetData>
    <row r="1" spans="1:33" ht="7.5" customHeight="1" thickBot="1">
      <c r="A1" s="1" t="s">
        <v>238</v>
      </c>
      <c r="B1" s="18" t="s">
        <v>81</v>
      </c>
      <c r="C1" s="18" t="s">
        <v>130</v>
      </c>
      <c r="D1" s="19" t="s">
        <v>129</v>
      </c>
      <c r="E1" s="19" t="s">
        <v>108</v>
      </c>
      <c r="F1" s="19" t="s">
        <v>109</v>
      </c>
      <c r="G1" s="19" t="s">
        <v>110</v>
      </c>
      <c r="H1" s="19" t="s">
        <v>111</v>
      </c>
      <c r="I1" s="19" t="s">
        <v>112</v>
      </c>
      <c r="J1" s="19" t="s">
        <v>113</v>
      </c>
      <c r="K1" s="19" t="s">
        <v>114</v>
      </c>
      <c r="L1" s="19" t="s">
        <v>115</v>
      </c>
      <c r="M1" s="19" t="s">
        <v>116</v>
      </c>
      <c r="N1" s="19" t="s">
        <v>169</v>
      </c>
      <c r="O1" s="19" t="s">
        <v>170</v>
      </c>
      <c r="P1" s="19" t="s">
        <v>171</v>
      </c>
      <c r="Q1" s="19" t="s">
        <v>172</v>
      </c>
      <c r="R1" s="19" t="s">
        <v>207</v>
      </c>
      <c r="S1" s="19" t="s">
        <v>208</v>
      </c>
      <c r="T1" s="19" t="s">
        <v>117</v>
      </c>
      <c r="U1" s="19" t="s">
        <v>118</v>
      </c>
      <c r="V1" s="19" t="s">
        <v>119</v>
      </c>
      <c r="W1" s="19" t="s">
        <v>120</v>
      </c>
      <c r="X1" s="19" t="s">
        <v>121</v>
      </c>
      <c r="Y1" s="19" t="s">
        <v>122</v>
      </c>
      <c r="Z1" s="19" t="s">
        <v>123</v>
      </c>
      <c r="AA1" s="19" t="s">
        <v>124</v>
      </c>
      <c r="AB1" s="19" t="s">
        <v>338</v>
      </c>
      <c r="AC1" s="19" t="s">
        <v>125</v>
      </c>
      <c r="AD1" s="19" t="s">
        <v>126</v>
      </c>
      <c r="AE1" s="19" t="s">
        <v>127</v>
      </c>
      <c r="AF1" s="19" t="s">
        <v>128</v>
      </c>
      <c r="AG1" s="18" t="s">
        <v>166</v>
      </c>
    </row>
    <row r="2" spans="1:45" ht="7.5" customHeight="1" thickBot="1" thickTop="1">
      <c r="A2" s="2" t="s">
        <v>9</v>
      </c>
      <c r="B2" s="47" t="s">
        <v>212</v>
      </c>
      <c r="C2" s="18" t="s">
        <v>198</v>
      </c>
      <c r="D2" s="19" t="s">
        <v>193</v>
      </c>
      <c r="E2" s="19" t="s">
        <v>29</v>
      </c>
      <c r="F2" s="19" t="s">
        <v>30</v>
      </c>
      <c r="G2" s="19" t="s">
        <v>8</v>
      </c>
      <c r="H2" s="19" t="s">
        <v>0</v>
      </c>
      <c r="I2" s="19" t="s">
        <v>98</v>
      </c>
      <c r="J2" s="19" t="s">
        <v>70</v>
      </c>
      <c r="K2" s="19" t="s">
        <v>45</v>
      </c>
      <c r="L2" s="19" t="s">
        <v>68</v>
      </c>
      <c r="M2" s="19" t="s">
        <v>20</v>
      </c>
      <c r="N2" s="19" t="s">
        <v>17</v>
      </c>
      <c r="O2" s="19" t="s">
        <v>68</v>
      </c>
      <c r="P2" s="19" t="s">
        <v>68</v>
      </c>
      <c r="Q2" s="19" t="s">
        <v>68</v>
      </c>
      <c r="R2" s="19" t="s">
        <v>68</v>
      </c>
      <c r="S2" s="19" t="s">
        <v>68</v>
      </c>
      <c r="T2" s="19" t="s">
        <v>68</v>
      </c>
      <c r="U2" s="19" t="s">
        <v>1</v>
      </c>
      <c r="V2" s="19" t="s">
        <v>7</v>
      </c>
      <c r="W2" s="19" t="s">
        <v>12</v>
      </c>
      <c r="X2" s="19" t="s">
        <v>80</v>
      </c>
      <c r="Y2" s="19" t="s">
        <v>156</v>
      </c>
      <c r="Z2" s="19" t="s">
        <v>2</v>
      </c>
      <c r="AA2" s="19" t="s">
        <v>3</v>
      </c>
      <c r="AB2" s="19" t="s">
        <v>339</v>
      </c>
      <c r="AC2" s="19" t="s">
        <v>5</v>
      </c>
      <c r="AD2" s="29" t="s">
        <v>203</v>
      </c>
      <c r="AE2" s="19" t="s">
        <v>340</v>
      </c>
      <c r="AF2" s="48" t="s">
        <v>350</v>
      </c>
      <c r="AG2" s="47" t="s">
        <v>218</v>
      </c>
      <c r="AI2" s="6" t="s">
        <v>162</v>
      </c>
      <c r="AJ2" s="6" t="s">
        <v>50</v>
      </c>
      <c r="AK2" s="7" t="s">
        <v>62</v>
      </c>
      <c r="AL2" s="7" t="s">
        <v>51</v>
      </c>
      <c r="AM2" s="6" t="s">
        <v>56</v>
      </c>
      <c r="AN2" s="6" t="s">
        <v>159</v>
      </c>
      <c r="AO2" s="6" t="s">
        <v>160</v>
      </c>
      <c r="AP2" s="7" t="s">
        <v>107</v>
      </c>
      <c r="AQ2" s="6" t="s">
        <v>161</v>
      </c>
      <c r="AR2" s="7" t="s">
        <v>60</v>
      </c>
      <c r="AS2" s="6" t="s">
        <v>209</v>
      </c>
    </row>
    <row r="3" spans="1:45" ht="7.5" customHeight="1" thickBot="1" thickTop="1">
      <c r="A3" s="8" t="s">
        <v>212</v>
      </c>
      <c r="B3" s="47" t="s">
        <v>213</v>
      </c>
      <c r="C3" s="18" t="s">
        <v>199</v>
      </c>
      <c r="D3" s="19" t="s">
        <v>193</v>
      </c>
      <c r="E3" s="19" t="s">
        <v>29</v>
      </c>
      <c r="F3" s="19" t="s">
        <v>30</v>
      </c>
      <c r="G3" s="19" t="s">
        <v>8</v>
      </c>
      <c r="H3" s="19" t="s">
        <v>0</v>
      </c>
      <c r="I3" s="19" t="s">
        <v>98</v>
      </c>
      <c r="J3" s="19" t="s">
        <v>70</v>
      </c>
      <c r="K3" s="19" t="s">
        <v>45</v>
      </c>
      <c r="L3" s="19" t="s">
        <v>68</v>
      </c>
      <c r="M3" s="19" t="s">
        <v>196</v>
      </c>
      <c r="N3" s="19" t="s">
        <v>17</v>
      </c>
      <c r="O3" s="19" t="s">
        <v>68</v>
      </c>
      <c r="P3" s="19" t="s">
        <v>68</v>
      </c>
      <c r="Q3" s="19" t="s">
        <v>68</v>
      </c>
      <c r="R3" s="19" t="s">
        <v>68</v>
      </c>
      <c r="S3" s="19" t="s">
        <v>68</v>
      </c>
      <c r="T3" s="19" t="s">
        <v>68</v>
      </c>
      <c r="U3" s="19" t="s">
        <v>1</v>
      </c>
      <c r="V3" s="19" t="s">
        <v>7</v>
      </c>
      <c r="W3" s="19" t="s">
        <v>12</v>
      </c>
      <c r="X3" s="19" t="s">
        <v>80</v>
      </c>
      <c r="Y3" s="19" t="s">
        <v>156</v>
      </c>
      <c r="Z3" s="19" t="s">
        <v>2</v>
      </c>
      <c r="AA3" s="19" t="s">
        <v>3</v>
      </c>
      <c r="AB3" s="19" t="s">
        <v>339</v>
      </c>
      <c r="AC3" s="19" t="s">
        <v>5</v>
      </c>
      <c r="AD3" s="29" t="s">
        <v>203</v>
      </c>
      <c r="AE3" s="19" t="s">
        <v>340</v>
      </c>
      <c r="AF3" s="48" t="s">
        <v>350</v>
      </c>
      <c r="AG3" s="47" t="s">
        <v>218</v>
      </c>
      <c r="AI3" s="12" t="s">
        <v>64</v>
      </c>
      <c r="AJ3" s="9" t="s">
        <v>64</v>
      </c>
      <c r="AK3" s="31" t="s">
        <v>197</v>
      </c>
      <c r="AL3" s="12" t="s">
        <v>55</v>
      </c>
      <c r="AM3" s="12"/>
      <c r="AN3" s="12" t="s">
        <v>64</v>
      </c>
      <c r="AO3" s="12"/>
      <c r="AP3" s="12" t="s">
        <v>64</v>
      </c>
      <c r="AQ3" s="12" t="s">
        <v>64</v>
      </c>
      <c r="AR3" s="12" t="s">
        <v>64</v>
      </c>
      <c r="AS3" s="12" t="s">
        <v>64</v>
      </c>
    </row>
    <row r="4" spans="2:45" ht="7.5" customHeight="1" thickTop="1">
      <c r="B4" s="47" t="s">
        <v>214</v>
      </c>
      <c r="C4" s="18" t="s">
        <v>200</v>
      </c>
      <c r="D4" s="19" t="s">
        <v>68</v>
      </c>
      <c r="E4" s="19" t="s">
        <v>29</v>
      </c>
      <c r="F4" s="19" t="s">
        <v>30</v>
      </c>
      <c r="G4" s="19" t="s">
        <v>68</v>
      </c>
      <c r="H4" s="19" t="s">
        <v>22</v>
      </c>
      <c r="I4" s="19" t="s">
        <v>68</v>
      </c>
      <c r="J4" s="19" t="s">
        <v>68</v>
      </c>
      <c r="K4" s="19" t="s">
        <v>45</v>
      </c>
      <c r="L4" s="19" t="s">
        <v>68</v>
      </c>
      <c r="M4" s="19" t="s">
        <v>20</v>
      </c>
      <c r="N4" s="19" t="s">
        <v>23</v>
      </c>
      <c r="O4" s="19" t="s">
        <v>24</v>
      </c>
      <c r="P4" s="19" t="s">
        <v>25</v>
      </c>
      <c r="Q4" s="19" t="s">
        <v>26</v>
      </c>
      <c r="R4" s="19" t="s">
        <v>68</v>
      </c>
      <c r="S4" s="19" t="s">
        <v>68</v>
      </c>
      <c r="T4" s="19" t="s">
        <v>68</v>
      </c>
      <c r="U4" s="19" t="s">
        <v>68</v>
      </c>
      <c r="V4" s="19" t="s">
        <v>7</v>
      </c>
      <c r="W4" s="19" t="s">
        <v>12</v>
      </c>
      <c r="X4" s="19" t="s">
        <v>80</v>
      </c>
      <c r="Y4" s="19" t="s">
        <v>156</v>
      </c>
      <c r="Z4" s="19" t="s">
        <v>2</v>
      </c>
      <c r="AA4" s="19" t="s">
        <v>3</v>
      </c>
      <c r="AB4" s="19" t="s">
        <v>339</v>
      </c>
      <c r="AC4" s="19" t="s">
        <v>5</v>
      </c>
      <c r="AD4" s="29" t="s">
        <v>203</v>
      </c>
      <c r="AE4" s="19" t="s">
        <v>340</v>
      </c>
      <c r="AF4" s="48" t="s">
        <v>350</v>
      </c>
      <c r="AG4" s="47" t="s">
        <v>218</v>
      </c>
      <c r="AI4" s="15" t="s">
        <v>59</v>
      </c>
      <c r="AJ4" s="10" t="s">
        <v>48</v>
      </c>
      <c r="AK4" s="13" t="s">
        <v>73</v>
      </c>
      <c r="AL4" s="13" t="s">
        <v>55</v>
      </c>
      <c r="AM4" s="13" t="s">
        <v>52</v>
      </c>
      <c r="AN4" s="15" t="s">
        <v>59</v>
      </c>
      <c r="AO4" s="15" t="s">
        <v>59</v>
      </c>
      <c r="AP4" s="13"/>
      <c r="AQ4" s="15" t="s">
        <v>59</v>
      </c>
      <c r="AR4" s="13" t="s">
        <v>61</v>
      </c>
      <c r="AS4" s="15" t="s">
        <v>59</v>
      </c>
    </row>
    <row r="5" spans="2:45" ht="7.5" customHeight="1">
      <c r="B5" s="47" t="s">
        <v>215</v>
      </c>
      <c r="C5" s="18" t="s">
        <v>201</v>
      </c>
      <c r="D5" s="19" t="s">
        <v>68</v>
      </c>
      <c r="E5" s="19" t="s">
        <v>29</v>
      </c>
      <c r="F5" s="19" t="s">
        <v>30</v>
      </c>
      <c r="G5" s="19" t="s">
        <v>68</v>
      </c>
      <c r="H5" s="19" t="s">
        <v>22</v>
      </c>
      <c r="I5" s="19" t="s">
        <v>68</v>
      </c>
      <c r="J5" s="19" t="s">
        <v>68</v>
      </c>
      <c r="K5" s="19" t="s">
        <v>45</v>
      </c>
      <c r="L5" s="19" t="s">
        <v>68</v>
      </c>
      <c r="M5" s="19" t="s">
        <v>196</v>
      </c>
      <c r="N5" s="19" t="s">
        <v>23</v>
      </c>
      <c r="O5" s="19" t="s">
        <v>24</v>
      </c>
      <c r="P5" s="19" t="s">
        <v>25</v>
      </c>
      <c r="Q5" s="19" t="s">
        <v>26</v>
      </c>
      <c r="R5" s="19" t="s">
        <v>68</v>
      </c>
      <c r="S5" s="19" t="s">
        <v>68</v>
      </c>
      <c r="T5" s="19" t="s">
        <v>68</v>
      </c>
      <c r="U5" s="19" t="s">
        <v>68</v>
      </c>
      <c r="V5" s="19" t="s">
        <v>7</v>
      </c>
      <c r="W5" s="19" t="s">
        <v>12</v>
      </c>
      <c r="X5" s="19" t="s">
        <v>80</v>
      </c>
      <c r="Y5" s="19" t="s">
        <v>156</v>
      </c>
      <c r="Z5" s="19" t="s">
        <v>2</v>
      </c>
      <c r="AA5" s="19" t="s">
        <v>3</v>
      </c>
      <c r="AB5" s="19" t="s">
        <v>339</v>
      </c>
      <c r="AC5" s="19" t="s">
        <v>5</v>
      </c>
      <c r="AD5" s="29" t="s">
        <v>203</v>
      </c>
      <c r="AE5" s="19" t="s">
        <v>340</v>
      </c>
      <c r="AF5" s="48" t="s">
        <v>350</v>
      </c>
      <c r="AG5" s="47" t="s">
        <v>218</v>
      </c>
      <c r="AI5" s="13" t="s">
        <v>49</v>
      </c>
      <c r="AJ5" s="10" t="s">
        <v>72</v>
      </c>
      <c r="AK5" s="13" t="s">
        <v>76</v>
      </c>
      <c r="AL5" s="13" t="s">
        <v>53</v>
      </c>
      <c r="AM5" s="13" t="s">
        <v>57</v>
      </c>
      <c r="AN5" s="13" t="s">
        <v>49</v>
      </c>
      <c r="AO5" s="13" t="s">
        <v>49</v>
      </c>
      <c r="AP5" s="13" t="s">
        <v>133</v>
      </c>
      <c r="AQ5" s="13" t="s">
        <v>49</v>
      </c>
      <c r="AR5" s="13" t="s">
        <v>102</v>
      </c>
      <c r="AS5" s="13" t="s">
        <v>49</v>
      </c>
    </row>
    <row r="6" spans="2:45" ht="7.5" customHeight="1" thickBot="1">
      <c r="B6" s="19"/>
      <c r="AD6" s="29"/>
      <c r="AF6" s="20"/>
      <c r="AI6" s="30" t="s">
        <v>64</v>
      </c>
      <c r="AJ6" s="10" t="s">
        <v>146</v>
      </c>
      <c r="AK6" s="13" t="s">
        <v>104</v>
      </c>
      <c r="AL6" s="13" t="s">
        <v>54</v>
      </c>
      <c r="AM6" s="13" t="s">
        <v>58</v>
      </c>
      <c r="AN6" s="30" t="s">
        <v>64</v>
      </c>
      <c r="AO6" s="30" t="s">
        <v>64</v>
      </c>
      <c r="AP6" s="13" t="s">
        <v>134</v>
      </c>
      <c r="AQ6" s="30" t="s">
        <v>64</v>
      </c>
      <c r="AR6" s="13" t="s">
        <v>101</v>
      </c>
      <c r="AS6" s="30" t="s">
        <v>64</v>
      </c>
    </row>
    <row r="7" spans="2:44" ht="7.5" customHeight="1" thickBot="1" thickTop="1">
      <c r="B7" s="19"/>
      <c r="AD7" s="29"/>
      <c r="AF7" s="20"/>
      <c r="AJ7" s="27" t="s">
        <v>77</v>
      </c>
      <c r="AK7" s="13" t="s">
        <v>74</v>
      </c>
      <c r="AL7" s="11"/>
      <c r="AM7" s="11"/>
      <c r="AP7" s="13" t="s">
        <v>135</v>
      </c>
      <c r="AR7" s="13" t="s">
        <v>188</v>
      </c>
    </row>
    <row r="8" spans="2:44" ht="7.5" customHeight="1" thickBot="1" thickTop="1">
      <c r="B8" s="19"/>
      <c r="AD8" s="29"/>
      <c r="AF8" s="20"/>
      <c r="AJ8" s="27" t="s">
        <v>163</v>
      </c>
      <c r="AK8" s="13" t="s">
        <v>75</v>
      </c>
      <c r="AP8" s="13" t="s">
        <v>136</v>
      </c>
      <c r="AR8" s="36"/>
    </row>
    <row r="9" spans="2:42" ht="7.5" customHeight="1" thickTop="1">
      <c r="B9" s="19"/>
      <c r="C9" s="19"/>
      <c r="AD9" s="29"/>
      <c r="AF9" s="20"/>
      <c r="AJ9" s="27" t="s">
        <v>164</v>
      </c>
      <c r="AK9" s="13" t="s">
        <v>191</v>
      </c>
      <c r="AP9" s="13" t="s">
        <v>137</v>
      </c>
    </row>
    <row r="10" spans="2:42" ht="7.5" customHeight="1">
      <c r="B10" s="19"/>
      <c r="AD10" s="29"/>
      <c r="AF10" s="20"/>
      <c r="AJ10" s="27" t="s">
        <v>165</v>
      </c>
      <c r="AK10" s="16" t="s">
        <v>63</v>
      </c>
      <c r="AP10" s="13" t="s">
        <v>138</v>
      </c>
    </row>
    <row r="11" spans="2:42" ht="7.5" customHeight="1" thickBot="1">
      <c r="B11" s="19"/>
      <c r="AD11" s="29"/>
      <c r="AF11" s="20"/>
      <c r="AJ11" s="33"/>
      <c r="AK11" s="16" t="s">
        <v>197</v>
      </c>
      <c r="AP11" s="13" t="s">
        <v>139</v>
      </c>
    </row>
    <row r="12" spans="2:42" ht="7.5" customHeight="1" thickBot="1" thickTop="1">
      <c r="B12" s="19"/>
      <c r="AD12" s="29"/>
      <c r="AF12" s="20"/>
      <c r="AJ12" s="37"/>
      <c r="AK12" s="36"/>
      <c r="AP12" s="13" t="s">
        <v>140</v>
      </c>
    </row>
    <row r="13" spans="2:42" ht="7.5" customHeight="1" thickTop="1">
      <c r="B13" s="19"/>
      <c r="AD13" s="29"/>
      <c r="AF13" s="20"/>
      <c r="AP13" s="13" t="s">
        <v>141</v>
      </c>
    </row>
    <row r="14" spans="2:42" ht="7.5" customHeight="1">
      <c r="B14" s="19"/>
      <c r="C14" s="19"/>
      <c r="AD14" s="29"/>
      <c r="AF14" s="20"/>
      <c r="AP14" s="13" t="s">
        <v>142</v>
      </c>
    </row>
    <row r="15" spans="2:42" ht="7.5" customHeight="1">
      <c r="B15" s="19"/>
      <c r="C15" s="19"/>
      <c r="AD15" s="29"/>
      <c r="AF15" s="20"/>
      <c r="AP15" s="13" t="s">
        <v>143</v>
      </c>
    </row>
    <row r="16" spans="2:42" ht="7.5" customHeight="1" thickBot="1">
      <c r="B16" s="19"/>
      <c r="C16" s="19"/>
      <c r="AD16" s="29"/>
      <c r="AF16" s="20"/>
      <c r="AP16" s="36" t="s">
        <v>202</v>
      </c>
    </row>
    <row r="17" spans="2:32" ht="7.5" customHeight="1" thickTop="1">
      <c r="B17" s="19"/>
      <c r="C17" s="19"/>
      <c r="AD17" s="29"/>
      <c r="AF17" s="20"/>
    </row>
    <row r="18" spans="2:32" ht="7.5" customHeight="1">
      <c r="B18" s="19"/>
      <c r="G18" s="18"/>
      <c r="AD18" s="29"/>
      <c r="AF18" s="20"/>
    </row>
    <row r="19" spans="1:32" ht="7.5" customHeight="1">
      <c r="A19" s="14"/>
      <c r="B19" s="19"/>
      <c r="G19" s="18"/>
      <c r="J19" s="18"/>
      <c r="AD19" s="29"/>
      <c r="AF19" s="20"/>
    </row>
    <row r="20" spans="2:32" ht="7.5" customHeight="1">
      <c r="B20" s="19"/>
      <c r="G20" s="18"/>
      <c r="AD20" s="29"/>
      <c r="AF20" s="20"/>
    </row>
    <row r="21" spans="2:32" ht="7.5" customHeight="1">
      <c r="B21" s="19"/>
      <c r="C21" s="19"/>
      <c r="AD21" s="29"/>
      <c r="AF21" s="20"/>
    </row>
    <row r="22" spans="2:32" ht="7.5" customHeight="1">
      <c r="B22" s="19"/>
      <c r="C22" s="19"/>
      <c r="AD22" s="29"/>
      <c r="AF22" s="20"/>
    </row>
    <row r="23" spans="2:32" ht="7.5" customHeight="1">
      <c r="B23" s="19"/>
      <c r="AD23" s="29"/>
      <c r="AF23" s="20"/>
    </row>
    <row r="24" spans="2:32" ht="7.5" customHeight="1">
      <c r="B24" s="19"/>
      <c r="AD24" s="29"/>
      <c r="AF24" s="20"/>
    </row>
    <row r="25" spans="2:32" ht="7.5" customHeight="1">
      <c r="B25" s="19"/>
      <c r="AD25" s="29"/>
      <c r="AF25" s="20"/>
    </row>
    <row r="26" spans="1:32" ht="7.5" customHeight="1">
      <c r="A26" s="14"/>
      <c r="B26" s="19"/>
      <c r="AD26" s="29"/>
      <c r="AF26" s="20"/>
    </row>
    <row r="27" spans="2:32" ht="7.5" customHeight="1">
      <c r="B27" s="19"/>
      <c r="AD27" s="29"/>
      <c r="AF27" s="20"/>
    </row>
    <row r="28" spans="2:32" ht="7.5" customHeight="1">
      <c r="B28" s="19"/>
      <c r="AD28" s="29"/>
      <c r="AF28" s="20"/>
    </row>
    <row r="29" spans="2:43" ht="7.5" customHeight="1">
      <c r="B29" s="19"/>
      <c r="AD29" s="29"/>
      <c r="AF29" s="20"/>
      <c r="AN29" s="19"/>
      <c r="AO29" s="19"/>
      <c r="AQ29" s="19"/>
    </row>
    <row r="30" spans="2:43" ht="7.5" customHeight="1">
      <c r="B30" s="19"/>
      <c r="G30" s="18"/>
      <c r="AD30" s="29"/>
      <c r="AF30" s="20"/>
      <c r="AN30" s="19"/>
      <c r="AO30" s="19"/>
      <c r="AQ30" s="19"/>
    </row>
    <row r="31" spans="2:37" ht="7.5" customHeight="1">
      <c r="B31" s="19"/>
      <c r="AD31" s="29"/>
      <c r="AF31" s="20"/>
      <c r="AK31" s="19"/>
    </row>
    <row r="32" spans="3:33" s="19" customFormat="1" ht="7.5" customHeight="1">
      <c r="C32" s="18"/>
      <c r="AD32" s="29"/>
      <c r="AF32" s="20"/>
      <c r="AG32" s="18"/>
    </row>
    <row r="33" spans="3:37" s="19" customFormat="1" ht="7.5" customHeight="1">
      <c r="C33" s="18"/>
      <c r="AD33" s="29"/>
      <c r="AF33" s="20"/>
      <c r="AK33" s="18"/>
    </row>
    <row r="34" spans="2:37" ht="7.5" customHeight="1">
      <c r="B34" s="19"/>
      <c r="C34" s="19"/>
      <c r="AD34" s="29"/>
      <c r="AF34" s="20"/>
      <c r="AK34" s="19"/>
    </row>
    <row r="35" spans="1:43" s="19" customFormat="1" ht="7.5" customHeight="1">
      <c r="A35" s="1"/>
      <c r="C35" s="18"/>
      <c r="AD35" s="29"/>
      <c r="AF35" s="20"/>
      <c r="AG35" s="18"/>
      <c r="AN35" s="18"/>
      <c r="AO35" s="18"/>
      <c r="AQ35" s="18"/>
    </row>
    <row r="36" spans="30:43" s="19" customFormat="1" ht="7.5" customHeight="1">
      <c r="AD36" s="29"/>
      <c r="AF36" s="20"/>
      <c r="AG36" s="18"/>
      <c r="AK36" s="18"/>
      <c r="AN36" s="18"/>
      <c r="AO36" s="18"/>
      <c r="AQ36" s="18"/>
    </row>
    <row r="37" spans="7:32" ht="7.5" customHeight="1">
      <c r="G37" s="18"/>
      <c r="AD37" s="29"/>
      <c r="AF37" s="20"/>
    </row>
    <row r="38" spans="1:42" ht="7.5" customHeight="1">
      <c r="A38" s="46" t="s">
        <v>194</v>
      </c>
      <c r="B38" s="19"/>
      <c r="C38" s="19"/>
      <c r="AD38" s="29"/>
      <c r="AF38" s="20"/>
      <c r="AJ38" s="35"/>
      <c r="AK38" s="14"/>
      <c r="AL38" s="41"/>
      <c r="AM38" s="41"/>
      <c r="AN38" s="41"/>
      <c r="AO38" s="41"/>
      <c r="AP38" s="14"/>
    </row>
    <row r="39" spans="1:43" s="19" customFormat="1" ht="7.5" customHeight="1">
      <c r="A39" s="46" t="s">
        <v>194</v>
      </c>
      <c r="AD39" s="29"/>
      <c r="AF39" s="20"/>
      <c r="AG39" s="18"/>
      <c r="AK39" s="18"/>
      <c r="AN39" s="18"/>
      <c r="AO39" s="18"/>
      <c r="AQ39" s="18"/>
    </row>
    <row r="40" spans="2:32" ht="7.5" customHeight="1">
      <c r="B40" s="19"/>
      <c r="C40" s="19"/>
      <c r="AD40" s="29"/>
      <c r="AF40" s="20"/>
    </row>
    <row r="41" spans="30:43" s="19" customFormat="1" ht="7.5" customHeight="1">
      <c r="AD41" s="29"/>
      <c r="AF41" s="20"/>
      <c r="AK41" s="18"/>
      <c r="AN41" s="18"/>
      <c r="AO41" s="18"/>
      <c r="AQ41" s="18"/>
    </row>
    <row r="42" spans="30:32" ht="7.5" customHeight="1">
      <c r="AD42" s="29"/>
      <c r="AF42" s="20"/>
    </row>
    <row r="43" spans="1:32" ht="7.5" customHeight="1">
      <c r="A43" s="46" t="s">
        <v>194</v>
      </c>
      <c r="AD43" s="29"/>
      <c r="AF43" s="20"/>
    </row>
    <row r="44" spans="30:32" ht="7.5" customHeight="1">
      <c r="AD44" s="29"/>
      <c r="AF44" s="20"/>
    </row>
    <row r="45" spans="1:32" ht="7.5" customHeight="1">
      <c r="A45" s="46" t="s">
        <v>194</v>
      </c>
      <c r="AD45" s="29"/>
      <c r="AF45" s="20"/>
    </row>
    <row r="46" spans="1:32" ht="7.5" customHeight="1">
      <c r="A46" s="1" t="s">
        <v>10</v>
      </c>
      <c r="B46" s="19"/>
      <c r="C46" s="19"/>
      <c r="AD46" s="29"/>
      <c r="AF46" s="20"/>
    </row>
    <row r="47" spans="1:32" ht="7.5" customHeight="1">
      <c r="A47" s="1" t="s">
        <v>10</v>
      </c>
      <c r="B47" s="19"/>
      <c r="C47" s="19"/>
      <c r="AD47" s="29"/>
      <c r="AF47" s="20"/>
    </row>
    <row r="48" spans="1:2" ht="7.5" customHeight="1">
      <c r="A48" s="1" t="s">
        <v>10</v>
      </c>
      <c r="B48" s="18">
        <v>47</v>
      </c>
    </row>
    <row r="49" spans="1:2" ht="7.5" customHeight="1">
      <c r="A49" s="1" t="s">
        <v>10</v>
      </c>
      <c r="B49" s="18">
        <v>48</v>
      </c>
    </row>
    <row r="50" spans="1:2" ht="7.5" customHeight="1">
      <c r="A50" s="1" t="s">
        <v>10</v>
      </c>
      <c r="B50" s="18">
        <v>49</v>
      </c>
    </row>
    <row r="51" spans="1:2" ht="7.5" customHeight="1">
      <c r="A51" s="1" t="s">
        <v>10</v>
      </c>
      <c r="B51" s="18">
        <v>50</v>
      </c>
    </row>
    <row r="52" spans="1:2" ht="7.5" customHeight="1">
      <c r="A52" s="1" t="s">
        <v>10</v>
      </c>
      <c r="B52" s="18">
        <v>51</v>
      </c>
    </row>
    <row r="53" spans="1:2" ht="7.5" customHeight="1">
      <c r="A53" s="1" t="s">
        <v>10</v>
      </c>
      <c r="B53" s="18">
        <v>52</v>
      </c>
    </row>
    <row r="54" spans="1:2" ht="7.5" customHeight="1">
      <c r="A54" s="1" t="s">
        <v>10</v>
      </c>
      <c r="B54" s="18">
        <v>53</v>
      </c>
    </row>
    <row r="55" spans="1:2" ht="7.5" customHeight="1">
      <c r="A55" s="1" t="s">
        <v>10</v>
      </c>
      <c r="B55" s="18">
        <v>54</v>
      </c>
    </row>
    <row r="56" spans="1:2" ht="7.5" customHeight="1">
      <c r="A56" s="1" t="s">
        <v>10</v>
      </c>
      <c r="B56" s="18">
        <v>55</v>
      </c>
    </row>
    <row r="57" spans="1:2" ht="7.5" customHeight="1">
      <c r="A57" s="1" t="s">
        <v>10</v>
      </c>
      <c r="B57" s="18">
        <v>56</v>
      </c>
    </row>
    <row r="58" spans="1:2" ht="7.5" customHeight="1">
      <c r="A58" s="1" t="s">
        <v>10</v>
      </c>
      <c r="B58" s="18">
        <v>57</v>
      </c>
    </row>
    <row r="59" spans="1:2" ht="7.5" customHeight="1">
      <c r="A59" s="1" t="s">
        <v>10</v>
      </c>
      <c r="B59" s="18">
        <v>58</v>
      </c>
    </row>
    <row r="60" spans="1:2" ht="7.5" customHeight="1">
      <c r="A60" s="1" t="s">
        <v>10</v>
      </c>
      <c r="B60" s="18">
        <v>59</v>
      </c>
    </row>
    <row r="61" spans="1:2" ht="7.5" customHeight="1">
      <c r="A61" s="1" t="s">
        <v>10</v>
      </c>
      <c r="B61" s="18">
        <v>60</v>
      </c>
    </row>
    <row r="62" spans="1:2" ht="7.5" customHeight="1">
      <c r="A62" s="1" t="s">
        <v>10</v>
      </c>
      <c r="B62" s="18">
        <v>61</v>
      </c>
    </row>
    <row r="63" spans="1:2" ht="7.5" customHeight="1">
      <c r="A63" s="1" t="s">
        <v>10</v>
      </c>
      <c r="B63" s="18">
        <v>62</v>
      </c>
    </row>
    <row r="64" spans="1:2" ht="7.5" customHeight="1">
      <c r="A64" s="1" t="s">
        <v>10</v>
      </c>
      <c r="B64" s="18">
        <v>63</v>
      </c>
    </row>
    <row r="65" spans="1:2" ht="7.5" customHeight="1">
      <c r="A65" s="1" t="s">
        <v>10</v>
      </c>
      <c r="B65" s="18">
        <v>64</v>
      </c>
    </row>
    <row r="66" spans="1:2" ht="7.5" customHeight="1">
      <c r="A66" s="1" t="s">
        <v>10</v>
      </c>
      <c r="B66" s="18">
        <v>65</v>
      </c>
    </row>
    <row r="67" spans="1:2" ht="7.5" customHeight="1">
      <c r="A67" s="1" t="s">
        <v>10</v>
      </c>
      <c r="B67" s="18">
        <v>66</v>
      </c>
    </row>
    <row r="68" spans="1:2" ht="7.5" customHeight="1">
      <c r="A68" s="1" t="s">
        <v>10</v>
      </c>
      <c r="B68" s="18">
        <v>67</v>
      </c>
    </row>
    <row r="69" spans="1:2" ht="7.5" customHeight="1">
      <c r="A69" s="1" t="s">
        <v>10</v>
      </c>
      <c r="B69" s="18">
        <v>68</v>
      </c>
    </row>
    <row r="70" spans="1:2" ht="7.5" customHeight="1">
      <c r="A70" s="1" t="s">
        <v>10</v>
      </c>
      <c r="B70" s="18">
        <v>69</v>
      </c>
    </row>
    <row r="71" spans="1:2" ht="7.5" customHeight="1">
      <c r="A71" s="1" t="s">
        <v>10</v>
      </c>
      <c r="B71" s="18">
        <v>70</v>
      </c>
    </row>
    <row r="72" spans="1:2" ht="7.5" customHeight="1">
      <c r="A72" s="1" t="s">
        <v>10</v>
      </c>
      <c r="B72" s="18">
        <v>71</v>
      </c>
    </row>
    <row r="73" spans="1:2" ht="7.5" customHeight="1">
      <c r="A73" s="1" t="s">
        <v>10</v>
      </c>
      <c r="B73" s="18">
        <v>72</v>
      </c>
    </row>
    <row r="74" spans="1:2" ht="7.5" customHeight="1">
      <c r="A74" s="1" t="s">
        <v>10</v>
      </c>
      <c r="B74" s="18">
        <v>73</v>
      </c>
    </row>
    <row r="75" spans="1:2" ht="7.5" customHeight="1">
      <c r="A75" s="1" t="s">
        <v>10</v>
      </c>
      <c r="B75" s="18">
        <v>74</v>
      </c>
    </row>
    <row r="76" spans="1:2" ht="7.5" customHeight="1">
      <c r="A76" s="1" t="s">
        <v>10</v>
      </c>
      <c r="B76" s="18">
        <v>75</v>
      </c>
    </row>
    <row r="77" spans="1:2" ht="7.5" customHeight="1">
      <c r="A77" s="1" t="s">
        <v>10</v>
      </c>
      <c r="B77" s="18">
        <v>76</v>
      </c>
    </row>
    <row r="78" spans="1:2" ht="7.5" customHeight="1">
      <c r="A78" s="1" t="s">
        <v>10</v>
      </c>
      <c r="B78" s="18">
        <v>77</v>
      </c>
    </row>
    <row r="79" spans="1:2" ht="7.5" customHeight="1">
      <c r="A79" s="1" t="s">
        <v>10</v>
      </c>
      <c r="B79" s="18">
        <v>78</v>
      </c>
    </row>
    <row r="80" spans="1:2" ht="7.5" customHeight="1">
      <c r="A80" s="1" t="s">
        <v>10</v>
      </c>
      <c r="B80" s="18">
        <v>79</v>
      </c>
    </row>
    <row r="81" spans="1:2" ht="7.5" customHeight="1">
      <c r="A81" s="1" t="s">
        <v>10</v>
      </c>
      <c r="B81" s="18">
        <v>80</v>
      </c>
    </row>
    <row r="82" spans="1:2" ht="7.5" customHeight="1">
      <c r="A82" s="1" t="s">
        <v>10</v>
      </c>
      <c r="B82" s="18">
        <v>81</v>
      </c>
    </row>
    <row r="83" spans="1:2" ht="7.5" customHeight="1">
      <c r="A83" s="1" t="s">
        <v>10</v>
      </c>
      <c r="B83" s="18">
        <v>82</v>
      </c>
    </row>
    <row r="84" spans="1:2" ht="7.5" customHeight="1">
      <c r="A84" s="1" t="s">
        <v>10</v>
      </c>
      <c r="B84" s="18">
        <v>83</v>
      </c>
    </row>
    <row r="85" spans="1:2" ht="7.5" customHeight="1">
      <c r="A85" s="1" t="s">
        <v>10</v>
      </c>
      <c r="B85" s="18">
        <v>84</v>
      </c>
    </row>
    <row r="86" spans="1:2" ht="7.5" customHeight="1">
      <c r="A86" s="1" t="s">
        <v>10</v>
      </c>
      <c r="B86" s="18">
        <v>85</v>
      </c>
    </row>
    <row r="87" spans="1:2" ht="7.5" customHeight="1">
      <c r="A87" s="1" t="s">
        <v>10</v>
      </c>
      <c r="B87" s="18">
        <v>86</v>
      </c>
    </row>
    <row r="88" spans="1:2" ht="7.5" customHeight="1">
      <c r="A88" s="1" t="s">
        <v>10</v>
      </c>
      <c r="B88" s="18">
        <v>87</v>
      </c>
    </row>
    <row r="89" spans="1:2" ht="7.5" customHeight="1">
      <c r="A89" s="1" t="s">
        <v>10</v>
      </c>
      <c r="B89" s="18">
        <v>88</v>
      </c>
    </row>
    <row r="90" spans="1:2" ht="7.5" customHeight="1">
      <c r="A90" s="1" t="s">
        <v>10</v>
      </c>
      <c r="B90" s="18">
        <v>89</v>
      </c>
    </row>
    <row r="91" spans="1:2" ht="7.5" customHeight="1">
      <c r="A91" s="1" t="s">
        <v>10</v>
      </c>
      <c r="B91" s="18">
        <v>90</v>
      </c>
    </row>
    <row r="92" spans="1:2" ht="7.5" customHeight="1">
      <c r="A92" s="1" t="s">
        <v>10</v>
      </c>
      <c r="B92" s="18">
        <v>91</v>
      </c>
    </row>
    <row r="93" spans="1:2" ht="7.5" customHeight="1">
      <c r="A93" s="1" t="s">
        <v>10</v>
      </c>
      <c r="B93" s="18">
        <v>92</v>
      </c>
    </row>
    <row r="94" spans="1:2" ht="7.5" customHeight="1">
      <c r="A94" s="1" t="s">
        <v>10</v>
      </c>
      <c r="B94" s="18">
        <v>93</v>
      </c>
    </row>
    <row r="95" spans="1:2" ht="7.5" customHeight="1">
      <c r="A95" s="1" t="s">
        <v>10</v>
      </c>
      <c r="B95" s="18">
        <v>94</v>
      </c>
    </row>
    <row r="96" spans="1:2" ht="7.5" customHeight="1">
      <c r="A96" s="1" t="s">
        <v>10</v>
      </c>
      <c r="B96" s="18">
        <v>95</v>
      </c>
    </row>
    <row r="97" spans="1:2" ht="7.5" customHeight="1">
      <c r="A97" s="1" t="s">
        <v>10</v>
      </c>
      <c r="B97" s="18">
        <v>96</v>
      </c>
    </row>
    <row r="98" spans="1:2" ht="7.5" customHeight="1">
      <c r="A98" s="1" t="s">
        <v>10</v>
      </c>
      <c r="B98" s="18">
        <v>97</v>
      </c>
    </row>
    <row r="99" spans="1:2" ht="7.5" customHeight="1">
      <c r="A99" s="1" t="s">
        <v>10</v>
      </c>
      <c r="B99" s="18">
        <v>98</v>
      </c>
    </row>
    <row r="100" spans="1:2" ht="7.5" customHeight="1">
      <c r="A100" s="1" t="s">
        <v>10</v>
      </c>
      <c r="B100" s="18">
        <v>99</v>
      </c>
    </row>
    <row r="101" spans="1:2" ht="7.5" customHeight="1">
      <c r="A101" s="1" t="s">
        <v>10</v>
      </c>
      <c r="B101" s="18">
        <v>100</v>
      </c>
    </row>
    <row r="102" ht="7.5" customHeight="1">
      <c r="A102" s="1" t="s">
        <v>10</v>
      </c>
    </row>
    <row r="103" ht="7.5" customHeight="1">
      <c r="A103" s="17" t="s">
        <v>11</v>
      </c>
    </row>
  </sheetData>
  <sheetProtection password="D42D" sheet="1" objects="1" scenarios="1"/>
  <printOptions gridLines="1"/>
  <pageMargins left="0.1968503937007874" right="0.1968503937007874" top="0.1968503937007874" bottom="0.1968503937007874" header="0.5118110236220472" footer="0.5118110236220472"/>
  <pageSetup horizontalDpi="96" verticalDpi="96"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Juggapah</dc:creator>
  <cp:keywords/>
  <dc:description/>
  <cp:lastModifiedBy>Handy,NS,Neil,KDAC R</cp:lastModifiedBy>
  <cp:lastPrinted>2012-04-12T06:00:11Z</cp:lastPrinted>
  <dcterms:created xsi:type="dcterms:W3CDTF">2000-07-01T10:45:53Z</dcterms:created>
  <dcterms:modified xsi:type="dcterms:W3CDTF">2017-02-08T11:38:36Z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